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11040" tabRatio="387" activeTab="1"/>
  </bookViews>
  <sheets>
    <sheet name="harm_real__wg_zadań" sheetId="1" r:id="rId1"/>
    <sheet name="harm_real__wg_zadań_i_wydatków" sheetId="2" r:id="rId2"/>
    <sheet name="terminarz - publikacja zamówień" sheetId="5" r:id="rId3"/>
  </sheets>
  <calcPr calcId="145621"/>
</workbook>
</file>

<file path=xl/calcChain.xml><?xml version="1.0" encoding="utf-8"?>
<calcChain xmlns="http://schemas.openxmlformats.org/spreadsheetml/2006/main">
  <c r="H5" i="5" l="1"/>
  <c r="C32" i="5" l="1"/>
  <c r="C30" i="5"/>
  <c r="C28" i="5"/>
  <c r="C27" i="5"/>
  <c r="C26" i="5"/>
  <c r="C24" i="5"/>
  <c r="C23" i="5"/>
  <c r="C22" i="5"/>
  <c r="C21" i="5"/>
  <c r="C20" i="5"/>
  <c r="C19" i="5"/>
  <c r="C18" i="5"/>
  <c r="C17" i="5"/>
  <c r="C16" i="5"/>
  <c r="C15" i="5"/>
  <c r="C13" i="5"/>
  <c r="C12" i="5"/>
  <c r="C10" i="5"/>
  <c r="C9" i="5"/>
  <c r="C8" i="5"/>
  <c r="C7" i="5"/>
  <c r="B58" i="5" l="1"/>
  <c r="A58" i="5"/>
  <c r="B57" i="5"/>
  <c r="A57" i="5"/>
  <c r="B56" i="5"/>
  <c r="A56" i="5"/>
  <c r="B55" i="5"/>
  <c r="A55" i="5"/>
  <c r="B54" i="5"/>
  <c r="A54" i="5"/>
  <c r="B53" i="5"/>
  <c r="A53" i="5"/>
  <c r="B52" i="5"/>
  <c r="A52" i="5"/>
  <c r="B51" i="5"/>
  <c r="A51" i="5"/>
  <c r="B50" i="5"/>
  <c r="A50" i="5"/>
  <c r="B49" i="5"/>
  <c r="A49" i="5"/>
  <c r="B48" i="5"/>
  <c r="A48" i="5"/>
  <c r="G58" i="5"/>
  <c r="H58" i="5" s="1"/>
  <c r="I58" i="5" s="1"/>
  <c r="J58" i="5" s="1"/>
  <c r="K58" i="5" s="1"/>
  <c r="G57" i="5"/>
  <c r="H57" i="5" s="1"/>
  <c r="I57" i="5" s="1"/>
  <c r="J57" i="5" s="1"/>
  <c r="K57" i="5" s="1"/>
  <c r="G56" i="5"/>
  <c r="H56" i="5" s="1"/>
  <c r="I56" i="5" s="1"/>
  <c r="J56" i="5" s="1"/>
  <c r="K56" i="5" s="1"/>
  <c r="G55" i="5"/>
  <c r="H55" i="5" s="1"/>
  <c r="I55" i="5" s="1"/>
  <c r="J55" i="5" s="1"/>
  <c r="K55" i="5" s="1"/>
  <c r="G54" i="5"/>
  <c r="H54" i="5" s="1"/>
  <c r="I54" i="5" s="1"/>
  <c r="J54" i="5" s="1"/>
  <c r="K54" i="5" s="1"/>
  <c r="G53" i="5"/>
  <c r="H53" i="5" s="1"/>
  <c r="I53" i="5" s="1"/>
  <c r="J53" i="5" s="1"/>
  <c r="K53" i="5" s="1"/>
  <c r="G52" i="5"/>
  <c r="H52" i="5" s="1"/>
  <c r="I52" i="5" s="1"/>
  <c r="J52" i="5" s="1"/>
  <c r="K52" i="5" s="1"/>
  <c r="B47" i="5"/>
  <c r="A47" i="5"/>
  <c r="B46" i="5"/>
  <c r="A46" i="5"/>
  <c r="B45" i="5"/>
  <c r="A45" i="5"/>
  <c r="B44" i="5"/>
  <c r="A44" i="5"/>
  <c r="B43" i="5"/>
  <c r="A43" i="5"/>
  <c r="B42" i="5"/>
  <c r="A42" i="5"/>
  <c r="B41" i="5"/>
  <c r="A41" i="5"/>
  <c r="B40" i="5"/>
  <c r="A40" i="5"/>
  <c r="B39" i="5"/>
  <c r="A39" i="5"/>
  <c r="B38" i="5"/>
  <c r="A38" i="5"/>
  <c r="B37" i="5"/>
  <c r="A37" i="5"/>
  <c r="G51" i="5"/>
  <c r="H51" i="5" s="1"/>
  <c r="I51" i="5" s="1"/>
  <c r="J51" i="5" s="1"/>
  <c r="K51" i="5" s="1"/>
  <c r="G50" i="5"/>
  <c r="H50" i="5" s="1"/>
  <c r="I50" i="5" s="1"/>
  <c r="J50" i="5" s="1"/>
  <c r="K50" i="5" s="1"/>
  <c r="G49" i="5"/>
  <c r="H49" i="5" s="1"/>
  <c r="I49" i="5" s="1"/>
  <c r="J49" i="5" s="1"/>
  <c r="K49" i="5" s="1"/>
  <c r="G48" i="5"/>
  <c r="H48" i="5" s="1"/>
  <c r="I48" i="5" s="1"/>
  <c r="J48" i="5" s="1"/>
  <c r="K48" i="5" s="1"/>
  <c r="G47" i="5"/>
  <c r="H47" i="5" s="1"/>
  <c r="I47" i="5" s="1"/>
  <c r="J47" i="5" s="1"/>
  <c r="K47" i="5" s="1"/>
  <c r="G46" i="5"/>
  <c r="H46" i="5" s="1"/>
  <c r="I46" i="5" s="1"/>
  <c r="J46" i="5" s="1"/>
  <c r="K46" i="5" s="1"/>
  <c r="G45" i="5"/>
  <c r="H45" i="5" s="1"/>
  <c r="I45" i="5" s="1"/>
  <c r="J45" i="5" s="1"/>
  <c r="K45" i="5" s="1"/>
  <c r="G44" i="5"/>
  <c r="H44" i="5" s="1"/>
  <c r="I44" i="5" s="1"/>
  <c r="J44" i="5" s="1"/>
  <c r="K44" i="5" s="1"/>
  <c r="G43" i="5"/>
  <c r="H43" i="5" s="1"/>
  <c r="I43" i="5" s="1"/>
  <c r="J43" i="5" s="1"/>
  <c r="K43" i="5" s="1"/>
  <c r="G42" i="5"/>
  <c r="H42" i="5" s="1"/>
  <c r="I42" i="5" s="1"/>
  <c r="J42" i="5" s="1"/>
  <c r="K42" i="5" s="1"/>
  <c r="G41" i="5"/>
  <c r="H41" i="5" s="1"/>
  <c r="I41" i="5" s="1"/>
  <c r="J41" i="5" s="1"/>
  <c r="K41" i="5" s="1"/>
  <c r="G40" i="5"/>
  <c r="H40" i="5" s="1"/>
  <c r="I40" i="5" s="1"/>
  <c r="J40" i="5" s="1"/>
  <c r="K40" i="5" s="1"/>
  <c r="G39" i="5"/>
  <c r="H39" i="5" s="1"/>
  <c r="I39" i="5" s="1"/>
  <c r="J39" i="5" s="1"/>
  <c r="K39" i="5" s="1"/>
  <c r="G38" i="5"/>
  <c r="H38" i="5" s="1"/>
  <c r="I38" i="5" s="1"/>
  <c r="J38" i="5" s="1"/>
  <c r="K38" i="5" s="1"/>
  <c r="B35" i="5"/>
  <c r="A35" i="5"/>
  <c r="B34" i="5"/>
  <c r="A34" i="5"/>
  <c r="B32" i="5"/>
  <c r="A32" i="5"/>
  <c r="B30" i="5"/>
  <c r="A30" i="5"/>
  <c r="B28" i="5"/>
  <c r="A28" i="5"/>
  <c r="B27" i="5"/>
  <c r="A27" i="5"/>
  <c r="B26" i="5"/>
  <c r="A26" i="5"/>
  <c r="G37" i="5"/>
  <c r="H37" i="5" s="1"/>
  <c r="I37" i="5" s="1"/>
  <c r="J37" i="5" s="1"/>
  <c r="K37" i="5" s="1"/>
  <c r="G35" i="5"/>
  <c r="H35" i="5" s="1"/>
  <c r="I35" i="5" s="1"/>
  <c r="J35" i="5" s="1"/>
  <c r="K35" i="5" s="1"/>
  <c r="G34" i="5"/>
  <c r="H34" i="5" s="1"/>
  <c r="I34" i="5" s="1"/>
  <c r="J34" i="5" s="1"/>
  <c r="K34" i="5" s="1"/>
  <c r="G32" i="5"/>
  <c r="H32" i="5" s="1"/>
  <c r="I32" i="5" s="1"/>
  <c r="J32" i="5" s="1"/>
  <c r="K32" i="5" s="1"/>
  <c r="G30" i="5"/>
  <c r="H30" i="5" s="1"/>
  <c r="I30" i="5" s="1"/>
  <c r="J30" i="5" s="1"/>
  <c r="K30" i="5" s="1"/>
  <c r="G28" i="5"/>
  <c r="H28" i="5" s="1"/>
  <c r="I28" i="5" s="1"/>
  <c r="J28" i="5" s="1"/>
  <c r="K28" i="5" s="1"/>
  <c r="G27" i="5"/>
  <c r="H27" i="5" s="1"/>
  <c r="I27" i="5" s="1"/>
  <c r="J27" i="5" s="1"/>
  <c r="K27" i="5" s="1"/>
  <c r="B24" i="5"/>
  <c r="A24" i="5"/>
  <c r="B23" i="5"/>
  <c r="A23" i="5"/>
  <c r="B22" i="5"/>
  <c r="A22" i="5"/>
  <c r="B21" i="5"/>
  <c r="A21" i="5"/>
  <c r="B20" i="5"/>
  <c r="A20" i="5"/>
  <c r="B19" i="5"/>
  <c r="A19" i="5"/>
  <c r="B18" i="5"/>
  <c r="A18" i="5"/>
  <c r="B17" i="5"/>
  <c r="A17" i="5"/>
  <c r="B16" i="5"/>
  <c r="A16" i="5"/>
  <c r="B15" i="5"/>
  <c r="A15" i="5"/>
  <c r="G26" i="5"/>
  <c r="H26" i="5" s="1"/>
  <c r="I26" i="5" s="1"/>
  <c r="J26" i="5" s="1"/>
  <c r="K26" i="5" s="1"/>
  <c r="G24" i="5"/>
  <c r="H24" i="5" s="1"/>
  <c r="I24" i="5" s="1"/>
  <c r="J24" i="5" s="1"/>
  <c r="K24" i="5" s="1"/>
  <c r="G23" i="5"/>
  <c r="H23" i="5" s="1"/>
  <c r="I23" i="5" s="1"/>
  <c r="J23" i="5" s="1"/>
  <c r="K23" i="5" s="1"/>
  <c r="G22" i="5"/>
  <c r="H22" i="5" s="1"/>
  <c r="I22" i="5" s="1"/>
  <c r="J22" i="5" s="1"/>
  <c r="K22" i="5" s="1"/>
  <c r="G21" i="5"/>
  <c r="H21" i="5" s="1"/>
  <c r="I21" i="5" s="1"/>
  <c r="J21" i="5" s="1"/>
  <c r="K21" i="5" s="1"/>
  <c r="G20" i="5"/>
  <c r="H20" i="5" s="1"/>
  <c r="I20" i="5" s="1"/>
  <c r="J20" i="5" s="1"/>
  <c r="K20" i="5" s="1"/>
  <c r="G19" i="5"/>
  <c r="H19" i="5" s="1"/>
  <c r="I19" i="5" s="1"/>
  <c r="J19" i="5" s="1"/>
  <c r="K19" i="5" s="1"/>
  <c r="G18" i="5"/>
  <c r="H18" i="5" s="1"/>
  <c r="I18" i="5" s="1"/>
  <c r="J18" i="5" s="1"/>
  <c r="K18" i="5" s="1"/>
  <c r="G17" i="5"/>
  <c r="H17" i="5" s="1"/>
  <c r="I17" i="5" s="1"/>
  <c r="J17" i="5" s="1"/>
  <c r="K17" i="5" s="1"/>
  <c r="G16" i="5"/>
  <c r="H16" i="5" s="1"/>
  <c r="I16" i="5" s="1"/>
  <c r="J16" i="5" s="1"/>
  <c r="K16" i="5" s="1"/>
  <c r="G15" i="5"/>
  <c r="H15" i="5" s="1"/>
  <c r="I15" i="5" s="1"/>
  <c r="J15" i="5" s="1"/>
  <c r="K15" i="5" s="1"/>
  <c r="G13" i="5"/>
  <c r="H13" i="5" s="1"/>
  <c r="I13" i="5" s="1"/>
  <c r="J13" i="5" s="1"/>
  <c r="K13" i="5" s="1"/>
  <c r="B13" i="5"/>
  <c r="A13" i="5"/>
  <c r="B12" i="5"/>
  <c r="A12" i="5"/>
  <c r="A10" i="5"/>
  <c r="B10" i="5"/>
  <c r="A9" i="5"/>
  <c r="B9" i="5"/>
  <c r="B8" i="5"/>
  <c r="A8" i="5"/>
  <c r="B7" i="5"/>
  <c r="A7" i="5"/>
  <c r="G12" i="5"/>
  <c r="H12" i="5" s="1"/>
  <c r="I12" i="5" s="1"/>
  <c r="J12" i="5" s="1"/>
  <c r="K12" i="5" s="1"/>
  <c r="G10" i="5"/>
  <c r="H10" i="5" s="1"/>
  <c r="I10" i="5" s="1"/>
  <c r="J10" i="5" s="1"/>
  <c r="K10" i="5" s="1"/>
  <c r="G9" i="5"/>
  <c r="H9" i="5" s="1"/>
  <c r="I9" i="5" s="1"/>
  <c r="J9" i="5" s="1"/>
  <c r="K9" i="5" s="1"/>
  <c r="G8" i="5"/>
  <c r="H8" i="5" s="1"/>
  <c r="I8" i="5" s="1"/>
  <c r="J8" i="5" s="1"/>
  <c r="K8" i="5" s="1"/>
  <c r="G5" i="5"/>
  <c r="G4" i="5"/>
  <c r="H4" i="5" s="1"/>
  <c r="I4" i="5" s="1"/>
  <c r="J4" i="5" s="1"/>
  <c r="K4" i="5" s="1"/>
  <c r="G3" i="5"/>
  <c r="H3" i="5" s="1"/>
  <c r="I3" i="5" s="1"/>
  <c r="J3" i="5" s="1"/>
  <c r="K3" i="5" s="1"/>
  <c r="C57" i="2"/>
  <c r="B57" i="2"/>
  <c r="B36" i="5" s="1"/>
  <c r="A57" i="2"/>
  <c r="A36" i="5" s="1"/>
  <c r="D53" i="2"/>
  <c r="C53" i="2"/>
  <c r="B53" i="2"/>
  <c r="B33" i="5" s="1"/>
  <c r="A53" i="2"/>
  <c r="A33" i="5" s="1"/>
  <c r="D49" i="2"/>
  <c r="C49" i="2"/>
  <c r="B49" i="2"/>
  <c r="A49" i="2"/>
  <c r="D46" i="2"/>
  <c r="C46" i="2"/>
  <c r="B46" i="2"/>
  <c r="B31" i="5" s="1"/>
  <c r="A46" i="2"/>
  <c r="A31" i="5" s="1"/>
  <c r="D37" i="2"/>
  <c r="C37" i="2"/>
  <c r="B37" i="2"/>
  <c r="B29" i="5" s="1"/>
  <c r="A37" i="2"/>
  <c r="A29" i="5" s="1"/>
  <c r="D30" i="2"/>
  <c r="C30" i="2"/>
  <c r="B30" i="2"/>
  <c r="B25" i="5" s="1"/>
  <c r="A30" i="2"/>
  <c r="A25" i="5" s="1"/>
  <c r="D18" i="2"/>
  <c r="C18" i="2"/>
  <c r="B18" i="2"/>
  <c r="B14" i="5" s="1"/>
  <c r="A18" i="2"/>
  <c r="A14" i="5" s="1"/>
  <c r="D11" i="2"/>
  <c r="C11" i="2"/>
  <c r="A4" i="2"/>
  <c r="A6" i="5" s="1"/>
  <c r="A11" i="2"/>
  <c r="A11" i="5" s="1"/>
  <c r="B11" i="2"/>
  <c r="B11" i="5" s="1"/>
  <c r="I5" i="5" l="1"/>
  <c r="J5" i="5" s="1"/>
  <c r="K5" i="5" s="1"/>
  <c r="D4" i="2"/>
  <c r="C4" i="2"/>
  <c r="B4" i="2"/>
  <c r="B6" i="5" s="1"/>
  <c r="C21" i="1"/>
  <c r="G7" i="5" l="1"/>
  <c r="H7" i="5" s="1"/>
  <c r="I7" i="5" s="1"/>
  <c r="J7" i="5" s="1"/>
  <c r="K7" i="5" s="1"/>
</calcChain>
</file>

<file path=xl/comments1.xml><?xml version="1.0" encoding="utf-8"?>
<comments xmlns="http://schemas.openxmlformats.org/spreadsheetml/2006/main">
  <authors>
    <author>Kasia Gajda</author>
  </authors>
  <commentList>
    <comment ref="J6" authorId="0">
      <text>
        <r>
          <rPr>
            <b/>
            <sz val="9"/>
            <color indexed="81"/>
            <rFont val="Tahoma"/>
            <charset val="1"/>
          </rPr>
          <t>Kasia Gajda:</t>
        </r>
        <r>
          <rPr>
            <sz val="9"/>
            <color indexed="81"/>
            <rFont val="Tahoma"/>
            <charset val="1"/>
          </rPr>
          <t xml:space="preserve">
Według założeń, 60 h teoria i 40 h praktyka</t>
        </r>
      </text>
    </comment>
  </commentList>
</comments>
</file>

<file path=xl/sharedStrings.xml><?xml version="1.0" encoding="utf-8"?>
<sst xmlns="http://schemas.openxmlformats.org/spreadsheetml/2006/main" count="308" uniqueCount="226">
  <si>
    <t>zadanie</t>
  </si>
  <si>
    <t>pozycja budżetowa/zadanie</t>
  </si>
  <si>
    <t>kwota wydatków kwalifikowalnych</t>
  </si>
  <si>
    <t>liczba uczestników</t>
  </si>
  <si>
    <t>I kw</t>
  </si>
  <si>
    <t>II kw</t>
  </si>
  <si>
    <t>III kw</t>
  </si>
  <si>
    <t>IV kw</t>
  </si>
  <si>
    <t>Zadanie 1</t>
  </si>
  <si>
    <t>Zadanie 2</t>
  </si>
  <si>
    <t>Zadanie 3</t>
  </si>
  <si>
    <t>Zadanie 4</t>
  </si>
  <si>
    <t>Zadanie 5</t>
  </si>
  <si>
    <t>Zadanie 6</t>
  </si>
  <si>
    <t>Zadanie 7</t>
  </si>
  <si>
    <t>Zadanie 8</t>
  </si>
  <si>
    <t>Zadanie 9</t>
  </si>
  <si>
    <t>legenda</t>
  </si>
  <si>
    <t>okres realizacji zadania wg wniosku</t>
  </si>
  <si>
    <t>planowany wg zmiany harmonogramu</t>
  </si>
  <si>
    <t>Data realizacji</t>
  </si>
  <si>
    <t>Rozesłanie dokumentów dot. szacowania</t>
  </si>
  <si>
    <t>Koniec szacowania, wyniki</t>
  </si>
  <si>
    <t>Przesłanie dokumentów dot. rozez./ zas. konkur.</t>
  </si>
  <si>
    <t>Upublicznienie</t>
  </si>
  <si>
    <t>Koniec upublicznienia</t>
  </si>
  <si>
    <t>Wyniki</t>
  </si>
  <si>
    <t>rozeznanie rynku</t>
  </si>
  <si>
    <t>uwagi</t>
  </si>
  <si>
    <t>proceudra ruszyła - jedna pozycja</t>
  </si>
  <si>
    <r>
      <t xml:space="preserve">Wsparcie uczniów i uczennic w zakresie zdobywania dodatkowych kwalifikacji i uprawnień w zawodzie </t>
    </r>
    <r>
      <rPr>
        <b/>
        <sz val="11"/>
        <color rgb="FF000000"/>
        <rFont val="Calibri"/>
        <family val="2"/>
        <charset val="238"/>
      </rPr>
      <t>technik awionik</t>
    </r>
  </si>
  <si>
    <r>
      <t xml:space="preserve">Wsparcie uczniów i uczennic w zakresie zdobywania dodatkowych kwalifikacji i uprawnień w zawodzie </t>
    </r>
    <r>
      <rPr>
        <b/>
        <sz val="11"/>
        <color rgb="FF000000"/>
        <rFont val="Calibri"/>
        <family val="2"/>
        <charset val="238"/>
      </rPr>
      <t>technik żywienia i usług gastronomicznych</t>
    </r>
  </si>
  <si>
    <r>
      <t xml:space="preserve">Wsparcie uczniów i uczennic w zakresie zdobywania dodatkowych kwalifikacji i uprawnień w zawodzie </t>
    </r>
    <r>
      <rPr>
        <b/>
        <sz val="11"/>
        <color rgb="FF000000"/>
        <rFont val="Calibri"/>
        <family val="2"/>
        <charset val="238"/>
      </rPr>
      <t>technik hotelarstwa</t>
    </r>
  </si>
  <si>
    <r>
      <t xml:space="preserve">Wsparcie uczniów i uczennic w zakresie zdobywania dodatkowych kwalifikacji i uprawnień w zawodzie </t>
    </r>
    <r>
      <rPr>
        <b/>
        <sz val="11"/>
        <color rgb="FF000000"/>
        <rFont val="Calibri"/>
        <family val="2"/>
        <charset val="238"/>
      </rPr>
      <t>technik mechanizacji rolnictwa</t>
    </r>
  </si>
  <si>
    <t>liczba uczestników (uczniów / nauczycieli)</t>
  </si>
  <si>
    <t>16 (14 / 2)</t>
  </si>
  <si>
    <t>28 (26 / 2)</t>
  </si>
  <si>
    <t>26 (24 / 2)</t>
  </si>
  <si>
    <t>32 (30 / 2)</t>
  </si>
  <si>
    <r>
      <t xml:space="preserve">Wsparcie uczniów i uczennic w zakresie zdobywania dodatkowych kwalifikacji i uprawnień w zawodzie </t>
    </r>
    <r>
      <rPr>
        <b/>
        <sz val="11"/>
        <color rgb="FF000000"/>
        <rFont val="Calibri"/>
        <family val="2"/>
        <charset val="238"/>
      </rPr>
      <t>technik architektury krajobrazu</t>
    </r>
  </si>
  <si>
    <t>19 (18 /1)</t>
  </si>
  <si>
    <r>
      <t xml:space="preserve">Wsparcie uczniów i uczennic w zakresie zdobywania dodatkowych kwalifikacji i uprawnień w zawodzie </t>
    </r>
    <r>
      <rPr>
        <b/>
        <sz val="11"/>
        <color rgb="FF000000"/>
        <rFont val="Calibri"/>
        <family val="2"/>
        <charset val="238"/>
      </rPr>
      <t>technik spedytor</t>
    </r>
  </si>
  <si>
    <t>23 (21 / 2)</t>
  </si>
  <si>
    <t>Organizacja staży zawodowych dla uczennic i uczniów</t>
  </si>
  <si>
    <t>Doradztwo zawodowe dla uczennic i uczniów</t>
  </si>
  <si>
    <t>Wyposazenie pracowni zawodowych</t>
  </si>
  <si>
    <t>kurs  programowania sterowników  automatyki PLC  (2 grupy  po 8 osób),  personel-instruktor/trener</t>
  </si>
  <si>
    <t>kurs  symulacji i badania właściwości układów  elektronicznych w  programie MULTISIM  (2 grupy  po 8 osób),  faktura</t>
  </si>
  <si>
    <t>kurs  programowania drukarek  3D  i obrabiarek  numerycznych sterowanych komputerowo (2 grupy  po 8 osób),  faktura</t>
  </si>
  <si>
    <t>wynajem  sal na realizację kursów  i szkoleń/1100 godzin na 6 kursów</t>
  </si>
  <si>
    <t>1.1</t>
  </si>
  <si>
    <t>1.2</t>
  </si>
  <si>
    <t>1.3</t>
  </si>
  <si>
    <t>1.4</t>
  </si>
  <si>
    <t>1.5</t>
  </si>
  <si>
    <t>1.6</t>
  </si>
  <si>
    <t>Kurs  szybowcowy  grupowy  dla 16 osób zakończony  egzaminem,  faktura</t>
  </si>
  <si>
    <t>2gr x 8 os x 60h</t>
  </si>
  <si>
    <t>1 gr x 5os x 100h</t>
  </si>
  <si>
    <t>1 gr x 6os x 100h</t>
  </si>
  <si>
    <t>1gr x 8 os x 100h</t>
  </si>
  <si>
    <t xml:space="preserve">1gr x 8 os x 140h </t>
  </si>
  <si>
    <t>wkład własny Powodowa ramach projektu</t>
  </si>
  <si>
    <t>2.1</t>
  </si>
  <si>
    <t>2.2</t>
  </si>
  <si>
    <t>2.3</t>
  </si>
  <si>
    <t>2.4</t>
  </si>
  <si>
    <t>2.5</t>
  </si>
  <si>
    <t>2.6</t>
  </si>
  <si>
    <t>Kurs  garnirowania i carvingu (2 grupy po 13 osób),  faktura</t>
  </si>
  <si>
    <t>Kurs dietetyka i promocja zdrowego żywienia (2 grupy po 13 osób), personel-instruktor/trener</t>
  </si>
  <si>
    <t>1 gr x 13os x 60h</t>
  </si>
  <si>
    <t>Kurs dekoracja sali konsumenckiej (2 grupy po 13 osób), personel-instruktor/trener</t>
  </si>
  <si>
    <t>Kurs kelnerski (2 grupy po 13 osób), faktura</t>
  </si>
  <si>
    <t>wynajem  sal na realizację kursów  i szkoleń/380 godzin na 5 kursów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</si>
  <si>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</si>
  <si>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</si>
  <si>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</si>
  <si>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</si>
  <si>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</si>
  <si>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</si>
  <si>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</si>
  <si>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</si>
  <si>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</si>
  <si>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</si>
  <si>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</si>
  <si>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Kurs barmański (2 grupy po 12 osób), faktura</t>
  </si>
  <si>
    <t>Kurs baristy (2 grupy po 12 osób), faktura</t>
  </si>
  <si>
    <t>Kurs kelnera (2 grupy po 12 osób), faktura</t>
  </si>
  <si>
    <t>Kurs animator czasu wolnego (2 grupy po 12 osób), faktura</t>
  </si>
  <si>
    <t>Kurs florystyczny (2 grupy po 12 osób), faktura</t>
  </si>
  <si>
    <t>Kurs carvingu (2 grupy po 12 osób), faktura</t>
  </si>
  <si>
    <t>Kurs kierownika wycieczek szkolnych (2 grupy po 12 osób), faktura</t>
  </si>
  <si>
    <t>Kurs wychowawcy wypoczynku dla dzieci i młodzieży szkolnej (2 grupy po 12 osób), faktura</t>
  </si>
  <si>
    <t>Kurs pierwszej pomocy (2 grupy po 12 osób), faktura</t>
  </si>
  <si>
    <t>Kurs masażu (2 grupy po 12 osób), faktura</t>
  </si>
  <si>
    <t>Wynajem  sal na realizację kursów/450 godzin na 10 kursów</t>
  </si>
  <si>
    <t>4.1</t>
  </si>
  <si>
    <t>4.2</t>
  </si>
  <si>
    <t>4.3</t>
  </si>
  <si>
    <t>4.4</t>
  </si>
  <si>
    <t>4.5</t>
  </si>
  <si>
    <t>4.6</t>
  </si>
  <si>
    <t>Kurs obsługi opryskiwacza (2 grupy po 15 osób), personel-instruktor/trener</t>
  </si>
  <si>
    <t>Kurs spawacza zakończony egzaminem (2 grupy po 15 osób), faktura</t>
  </si>
  <si>
    <t>Kurs stosowania śr. chemicznych (2 grupy po 15 osób), personel-instruktor/trener</t>
  </si>
  <si>
    <t>Kurs obsługi kombajnu zbożowego zakończony egzaminem (2 grupy po 15 osób) + 2 nauczycieli, faktura</t>
  </si>
  <si>
    <t>Kurs obsługi wózka widłowego+ładowarka zakończony egzaminem (2 grupy po 15 osób) + 2 nauczycieli, faktura</t>
  </si>
  <si>
    <t>wynajem  sal na realizację kursów  i szkoleń/300 godzin na 5 kursów</t>
  </si>
  <si>
    <t>5.1</t>
  </si>
  <si>
    <t>5.2</t>
  </si>
  <si>
    <t>5.3</t>
  </si>
  <si>
    <t>5.4</t>
  </si>
  <si>
    <t>5.5</t>
  </si>
  <si>
    <t>5.6</t>
  </si>
  <si>
    <t>5.7</t>
  </si>
  <si>
    <t>5.8</t>
  </si>
  <si>
    <t>Szkolenie systemy nawadniania (2 grupy po 9 osób), personel-instruktor/trener</t>
  </si>
  <si>
    <t>Kurs projektowania i zakładania ogrodów (2 grupy po 9 osób), personel-instruktor/trener</t>
  </si>
  <si>
    <t>Kurs kosztorysowania prac związanych z pielęgnacją terenów zielonych (2 grupy po 9 osób), personel-instruktor</t>
  </si>
  <si>
    <t>Kurs "sketchup" - modelowanie dla projektantów ogrodów (2 grupy po 9 osób), personel-instruktor/trener</t>
  </si>
  <si>
    <t>Kurs Autocad - I stopień (2 grupy po 9 osób), faktura</t>
  </si>
  <si>
    <t>Kurs z programu do wykonywania rysunków technicznych (2 grupy po 9 osób), personel-instruktor/trener</t>
  </si>
  <si>
    <t>Kurs florystyczny (2 grupy po 9 osób), personel-instruktor/trener</t>
  </si>
  <si>
    <t>6.1</t>
  </si>
  <si>
    <t>6.2</t>
  </si>
  <si>
    <t>Kurs operatora wózków widłowych zakończony egzaminem (2 grupy po 10-11 osób) + 2 nauczycieli, faktura</t>
  </si>
  <si>
    <t>Wynajem sal na realizację kursu w wymiarze 80 godzin łącznie</t>
  </si>
  <si>
    <t>Wypłata stypendium za staż za 150 godzin stażu u pracodawcy</t>
  </si>
  <si>
    <t>Wynagrodzenie opiekuna stażu - 28 grup po 4 osob</t>
  </si>
  <si>
    <t>7.1</t>
  </si>
  <si>
    <t>7.2</t>
  </si>
  <si>
    <t>7.3</t>
  </si>
  <si>
    <t>Koszty związane z organizacją stażu poza miejscem zamieszkania, koszty dojazdu, zakup odzieży roboczej, eksploatacji
materiałów, narzędzi, szkolenie BHP-2500 zł/stażystę</t>
  </si>
  <si>
    <t>8.1</t>
  </si>
  <si>
    <t>8.2</t>
  </si>
  <si>
    <t>8.3</t>
  </si>
  <si>
    <t>Wynagrodzenie doradcy zawodowego/um-zlec -133 uczniów/4 godziny dla każdego ucznia</t>
  </si>
  <si>
    <t>Licencje do platformy e-learningowej dla 133 uczniów na okres 5 lat</t>
  </si>
  <si>
    <t>Wynajem sal na konsultacje z doradcą zawodowym/133 uczniów po 4 godziny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</si>
  <si>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</si>
  <si>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</si>
  <si>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</si>
  <si>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</si>
  <si>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</si>
  <si>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</si>
  <si>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</si>
  <si>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</si>
  <si>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</si>
  <si>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</si>
  <si>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</si>
  <si>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Stoliki kreślarskie</t>
  </si>
  <si>
    <t>Krzesła obrotowe</t>
  </si>
  <si>
    <t>Oprogramowanie do wykonywania rysunków technicznych</t>
  </si>
  <si>
    <t>Orpogramowanie do projektowania terenów zielonych</t>
  </si>
  <si>
    <t>Szpilki geodezyjne</t>
  </si>
  <si>
    <t>Dalmierz laserowy</t>
  </si>
  <si>
    <t>Busola</t>
  </si>
  <si>
    <t>Węgielnica pryzmatyczna z pionem</t>
  </si>
  <si>
    <t>Niwelator</t>
  </si>
  <si>
    <t>Teodolit z wyposażeniem</t>
  </si>
  <si>
    <t>9.12</t>
  </si>
  <si>
    <t>9.13</t>
  </si>
  <si>
    <t>9.14</t>
  </si>
  <si>
    <t>9.15</t>
  </si>
  <si>
    <t>9.16</t>
  </si>
  <si>
    <t>9.17</t>
  </si>
  <si>
    <t>9.18</t>
  </si>
  <si>
    <t>9.19</t>
  </si>
  <si>
    <t>9.20</t>
  </si>
  <si>
    <t>Tachimetr z wyposażeniem</t>
  </si>
  <si>
    <t>Tyczka geodezyjna</t>
  </si>
  <si>
    <t>Łata miernicza</t>
  </si>
  <si>
    <t>Wysokościomierz</t>
  </si>
  <si>
    <t>Węgielnica pryzmatyczna z pionem 150 g</t>
  </si>
  <si>
    <t>Ciągnik rolniczy</t>
  </si>
  <si>
    <t>Opryskiwacz spalinowy</t>
  </si>
  <si>
    <t>Nożyce do cięcią żywopłotu</t>
  </si>
  <si>
    <t>Kosa spalinowa</t>
  </si>
  <si>
    <t>Sterowniki PLC + oprogramowanie</t>
  </si>
  <si>
    <t>9.21</t>
  </si>
  <si>
    <t>Licencje MULTISIM</t>
  </si>
  <si>
    <t>Drukarka 3D + oprogramowanie</t>
  </si>
  <si>
    <t>9.22</t>
  </si>
  <si>
    <t>Wynajem  sal na realizację kursów  i szkoleń/740 godzin na 7 kursów</t>
  </si>
  <si>
    <t>2 gr x 13os x 20h</t>
  </si>
  <si>
    <t>Kurs bezpieczeństwa zdrowotnego i żywności (2 grupy po 13 osób po 20h na grupę), personel-instruktor/trener</t>
  </si>
  <si>
    <t>1gr x 13 os x 40h</t>
  </si>
  <si>
    <t>1gr x 13 os x 10h</t>
  </si>
  <si>
    <t>1 gr x 12os x 10h</t>
  </si>
  <si>
    <t>1 gr x 12os x 15h</t>
  </si>
  <si>
    <t>1 gr x 12os x 30h</t>
  </si>
  <si>
    <t>1 gr x 12os x 20h</t>
  </si>
  <si>
    <t>1 gr x 12os x 80h</t>
  </si>
  <si>
    <t>1 gr x 15os x 30h</t>
  </si>
  <si>
    <t>1 gr x 15os x 15h</t>
  </si>
  <si>
    <t>1 gr x 16os x 45h</t>
  </si>
  <si>
    <t>1 gr x 9os x 30h</t>
  </si>
  <si>
    <t>1 gr x 9os x 40h</t>
  </si>
  <si>
    <t>1 gr x 9os x 60h</t>
  </si>
  <si>
    <t>1 gr x 11os x 40h</t>
  </si>
  <si>
    <t>1 gr x 12os x 40h</t>
  </si>
  <si>
    <t>66 os</t>
  </si>
  <si>
    <t>67 os</t>
  </si>
  <si>
    <t>Zadanie 0</t>
  </si>
  <si>
    <t>Zarządzanie projektem</t>
  </si>
  <si>
    <t>0.1</t>
  </si>
  <si>
    <t>0.2</t>
  </si>
  <si>
    <t>0.3</t>
  </si>
  <si>
    <t>Rekrutacja</t>
  </si>
  <si>
    <t>Działania informacyjno-promocyjne</t>
  </si>
  <si>
    <t>Zadanie</t>
  </si>
  <si>
    <t>Pozycja budżetowa/zadanie</t>
  </si>
  <si>
    <t>Kwota wydatków kwalifikowalnych</t>
  </si>
  <si>
    <t>Procedura</t>
  </si>
  <si>
    <t>04-06.2017</t>
  </si>
  <si>
    <t>05-06.2017</t>
  </si>
  <si>
    <t>10-11.2017</t>
  </si>
  <si>
    <t>9-12.2017</t>
  </si>
  <si>
    <t>03.2017-11.2018</t>
  </si>
  <si>
    <t>04-05.2017</t>
  </si>
  <si>
    <t>9-10.2017</t>
  </si>
  <si>
    <t>11-12.2017</t>
  </si>
  <si>
    <t>03.2017</t>
  </si>
  <si>
    <t>1gr x8 os x 100 h</t>
  </si>
  <si>
    <t>Kurs uprawnienia elektryczne do 1kV (2 grupy  po 4 osoby) zakończony  egzaminem,  faktura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</si>
</sst>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/>
    <xf numFmtId="0" fontId="0" fillId="2" borderId="0" xfId="0" applyFill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0" fontId="0" fillId="0" borderId="1" xfId="0" applyBorder="1"/>
    <xf numFmtId="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0" fontId="0" fillId="5" borderId="0" xfId="0" applyFill="1"/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4" fontId="1" fillId="5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0" xfId="0" applyFont="1" applyFill="1"/>
    <xf numFmtId="0" fontId="0" fillId="4" borderId="0" xfId="0" applyFill="1"/>
    <xf numFmtId="0" fontId="0" fillId="7" borderId="1" xfId="0" applyFill="1" applyBorder="1"/>
    <xf numFmtId="0" fontId="0" fillId="7" borderId="0" xfId="0" applyFill="1"/>
    <xf numFmtId="0" fontId="0" fillId="7" borderId="1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8" borderId="1" xfId="0" applyFill="1" applyBorder="1"/>
    <xf numFmtId="14" fontId="0" fillId="0" borderId="1" xfId="0" applyNumberFormat="1" applyBorder="1" applyAlignment="1">
      <alignment wrapText="1"/>
    </xf>
    <xf numFmtId="14" fontId="0" fillId="7" borderId="1" xfId="0" applyNumberFormat="1" applyFill="1" applyBorder="1" applyAlignment="1">
      <alignment wrapText="1"/>
    </xf>
    <xf numFmtId="0" fontId="0" fillId="0" borderId="1" xfId="0" applyFont="1" applyBorder="1" applyAlignment="1">
      <alignment vertical="center" wrapText="1"/>
    </xf>
    <xf numFmtId="0" fontId="8" fillId="0" borderId="8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wrapText="1"/>
    </xf>
    <xf numFmtId="0" fontId="0" fillId="3" borderId="1" xfId="0" applyFill="1" applyBorder="1" applyAlignment="1">
      <alignment vertical="center"/>
    </xf>
    <xf numFmtId="0" fontId="8" fillId="8" borderId="8" xfId="0" applyFont="1" applyFill="1" applyBorder="1" applyAlignment="1">
      <alignment horizontal="left" vertical="top" wrapText="1"/>
    </xf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5" fillId="0" borderId="2" xfId="0" applyFont="1" applyFill="1" applyBorder="1" applyAlignment="1"/>
    <xf numFmtId="0" fontId="5" fillId="0" borderId="3" xfId="0" applyFont="1" applyFill="1" applyBorder="1" applyAlignment="1"/>
    <xf numFmtId="0" fontId="3" fillId="8" borderId="1" xfId="0" applyFont="1" applyFill="1" applyBorder="1"/>
    <xf numFmtId="0" fontId="5" fillId="0" borderId="1" xfId="0" applyFont="1" applyFill="1" applyBorder="1" applyAlignment="1">
      <alignment wrapText="1"/>
    </xf>
    <xf numFmtId="0" fontId="0" fillId="0" borderId="2" xfId="0" applyFill="1" applyBorder="1" applyAlignment="1"/>
    <xf numFmtId="0" fontId="0" fillId="0" borderId="4" xfId="0" applyFill="1" applyBorder="1" applyAlignment="1"/>
    <xf numFmtId="0" fontId="5" fillId="0" borderId="1" xfId="0" applyFont="1" applyFill="1" applyBorder="1"/>
    <xf numFmtId="0" fontId="3" fillId="8" borderId="1" xfId="0" applyFont="1" applyFill="1" applyBorder="1" applyAlignment="1"/>
    <xf numFmtId="0" fontId="5" fillId="8" borderId="1" xfId="0" applyFont="1" applyFill="1" applyBorder="1"/>
    <xf numFmtId="0" fontId="5" fillId="0" borderId="1" xfId="0" applyFont="1" applyFill="1" applyBorder="1" applyAlignment="1"/>
    <xf numFmtId="0" fontId="0" fillId="7" borderId="4" xfId="0" applyFill="1" applyBorder="1" applyAlignment="1"/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3" fillId="8" borderId="1" xfId="0" applyFont="1" applyFill="1" applyBorder="1" applyAlignment="1">
      <alignment wrapText="1"/>
    </xf>
    <xf numFmtId="0" fontId="0" fillId="0" borderId="1" xfId="0" applyFill="1" applyBorder="1" applyAlignment="1"/>
    <xf numFmtId="0" fontId="0" fillId="0" borderId="1" xfId="0" applyFont="1" applyFill="1" applyBorder="1" applyAlignment="1">
      <alignment vertic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wrapText="1"/>
    </xf>
    <xf numFmtId="0" fontId="1" fillId="10" borderId="2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wrapText="1"/>
    </xf>
    <xf numFmtId="0" fontId="1" fillId="10" borderId="5" xfId="0" applyFont="1" applyFill="1" applyBorder="1" applyAlignment="1">
      <alignment horizontal="center" vertical="center" wrapText="1"/>
    </xf>
    <xf numFmtId="0" fontId="6" fillId="10" borderId="5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0" fillId="10" borderId="1" xfId="0" applyFont="1" applyFill="1" applyBorder="1" applyAlignment="1">
      <alignment vertical="center"/>
    </xf>
    <xf numFmtId="0" fontId="1" fillId="10" borderId="6" xfId="0" applyFont="1" applyFill="1" applyBorder="1" applyAlignment="1">
      <alignment wrapText="1"/>
    </xf>
    <xf numFmtId="0" fontId="1" fillId="10" borderId="6" xfId="0" applyFont="1" applyFill="1" applyBorder="1" applyAlignment="1">
      <alignment horizontal="center" vertical="center"/>
    </xf>
    <xf numFmtId="0" fontId="0" fillId="10" borderId="6" xfId="0" applyFill="1" applyBorder="1"/>
    <xf numFmtId="0" fontId="0" fillId="10" borderId="0" xfId="0" applyFill="1"/>
    <xf numFmtId="0" fontId="0" fillId="10" borderId="6" xfId="0" applyFill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/>
    <xf numFmtId="14" fontId="0" fillId="0" borderId="1" xfId="0" applyNumberFormat="1" applyFill="1" applyBorder="1" applyAlignment="1">
      <alignment wrapText="1"/>
    </xf>
    <xf numFmtId="0" fontId="1" fillId="10" borderId="6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horizontal="center" vertical="center"/>
    </xf>
    <xf numFmtId="4" fontId="0" fillId="0" borderId="1" xfId="0" applyNumberFormat="1" applyBorder="1"/>
    <xf numFmtId="4" fontId="0" fillId="0" borderId="0" xfId="0" applyNumberFormat="1"/>
    <xf numFmtId="0" fontId="1" fillId="10" borderId="1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AMZ25"/>
  <sheetViews>
    <sheetView topLeftCell="A7" zoomScale="75" zoomScaleNormal="75" workbookViewId="0">
      <selection activeCell="C14" sqref="C14"/>
    </sheetView>
  </sheetViews>
  <sheetFormatPr defaultRowHeight="15" x14ac:dyDescent="0.25"/>
  <cols>
    <col min="1" max="1" width="15" style="1" customWidth="1"/>
    <col min="2" max="2" width="50.28515625" style="1"/>
    <col min="3" max="3" width="17.140625" style="1"/>
    <col min="4" max="5" width="12.85546875" style="1" customWidth="1"/>
    <col min="6" max="6" width="8.5703125" style="1"/>
    <col min="7" max="10" width="9.140625" style="1"/>
    <col min="11" max="12" width="8.5703125" style="1"/>
    <col min="13" max="16" width="9.140625" style="1"/>
    <col min="17" max="18" width="8.5703125" style="1"/>
    <col min="19" max="28" width="9.140625" style="1"/>
    <col min="29" max="1040" width="8.5703125" style="1"/>
  </cols>
  <sheetData>
    <row r="1" spans="1:28" ht="65.25" customHeight="1" x14ac:dyDescent="0.25">
      <c r="A1" s="73" t="s">
        <v>0</v>
      </c>
      <c r="B1" s="73" t="s">
        <v>1</v>
      </c>
      <c r="C1" s="74" t="s">
        <v>2</v>
      </c>
      <c r="D1" s="74" t="s">
        <v>34</v>
      </c>
      <c r="E1" s="75">
        <v>2016</v>
      </c>
      <c r="F1" s="100">
        <v>2017</v>
      </c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>
        <v>2018</v>
      </c>
      <c r="S1" s="100"/>
      <c r="T1" s="100"/>
      <c r="U1" s="100"/>
      <c r="V1" s="100"/>
      <c r="W1" s="100"/>
      <c r="X1" s="100"/>
      <c r="Y1" s="100"/>
      <c r="Z1" s="100"/>
      <c r="AA1" s="100"/>
      <c r="AB1" s="100"/>
    </row>
    <row r="2" spans="1:28" s="1" customFormat="1" x14ac:dyDescent="0.25">
      <c r="A2" s="73"/>
      <c r="B2" s="73"/>
      <c r="C2" s="74"/>
      <c r="D2" s="74"/>
      <c r="E2" s="76" t="s">
        <v>7</v>
      </c>
      <c r="F2" s="101" t="s">
        <v>4</v>
      </c>
      <c r="G2" s="102"/>
      <c r="H2" s="103"/>
      <c r="I2" s="101" t="s">
        <v>5</v>
      </c>
      <c r="J2" s="102"/>
      <c r="K2" s="103"/>
      <c r="L2" s="101" t="s">
        <v>6</v>
      </c>
      <c r="M2" s="102"/>
      <c r="N2" s="103"/>
      <c r="O2" s="101" t="s">
        <v>7</v>
      </c>
      <c r="P2" s="104"/>
      <c r="Q2" s="105"/>
      <c r="R2" s="101" t="s">
        <v>4</v>
      </c>
      <c r="S2" s="102"/>
      <c r="T2" s="103"/>
      <c r="U2" s="101" t="s">
        <v>5</v>
      </c>
      <c r="V2" s="102"/>
      <c r="W2" s="103"/>
      <c r="X2" s="101" t="s">
        <v>6</v>
      </c>
      <c r="Y2" s="102"/>
      <c r="Z2" s="103"/>
      <c r="AA2" s="101" t="s">
        <v>7</v>
      </c>
      <c r="AB2" s="103"/>
    </row>
    <row r="3" spans="1:28" x14ac:dyDescent="0.25">
      <c r="A3" s="73"/>
      <c r="B3" s="73"/>
      <c r="C3" s="73"/>
      <c r="D3" s="73"/>
      <c r="E3" s="77">
        <v>12</v>
      </c>
      <c r="F3" s="78">
        <v>1</v>
      </c>
      <c r="G3" s="79">
        <v>2</v>
      </c>
      <c r="H3" s="80">
        <v>3</v>
      </c>
      <c r="I3" s="80">
        <v>4</v>
      </c>
      <c r="J3" s="80">
        <v>5</v>
      </c>
      <c r="K3" s="73">
        <v>6</v>
      </c>
      <c r="L3" s="73">
        <v>7</v>
      </c>
      <c r="M3" s="73">
        <v>8</v>
      </c>
      <c r="N3" s="73">
        <v>9</v>
      </c>
      <c r="O3" s="73">
        <v>10</v>
      </c>
      <c r="P3" s="73">
        <v>11</v>
      </c>
      <c r="Q3" s="73">
        <v>12</v>
      </c>
      <c r="R3" s="73">
        <v>1</v>
      </c>
      <c r="S3" s="73">
        <v>2</v>
      </c>
      <c r="T3" s="73">
        <v>3</v>
      </c>
      <c r="U3" s="73">
        <v>4</v>
      </c>
      <c r="V3" s="73">
        <v>5</v>
      </c>
      <c r="W3" s="73">
        <v>6</v>
      </c>
      <c r="X3" s="73">
        <v>7</v>
      </c>
      <c r="Y3" s="73">
        <v>8</v>
      </c>
      <c r="Z3" s="73">
        <v>9</v>
      </c>
      <c r="AA3" s="73">
        <v>10</v>
      </c>
      <c r="AB3" s="73">
        <v>11</v>
      </c>
    </row>
    <row r="4" spans="1:28" ht="45" x14ac:dyDescent="0.25">
      <c r="A4" s="3" t="s">
        <v>8</v>
      </c>
      <c r="B4" s="4" t="s">
        <v>30</v>
      </c>
      <c r="C4" s="6">
        <v>140700</v>
      </c>
      <c r="D4" s="7" t="s">
        <v>35</v>
      </c>
      <c r="E4" s="9"/>
      <c r="F4" s="9"/>
      <c r="G4" s="9"/>
      <c r="H4" s="9"/>
      <c r="I4" s="9"/>
      <c r="J4" s="9"/>
      <c r="K4" s="10"/>
      <c r="L4" s="10"/>
      <c r="M4" s="10"/>
      <c r="N4" s="10"/>
      <c r="O4" s="10"/>
      <c r="P4" s="10"/>
      <c r="Q4" s="10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s="17" customFormat="1" x14ac:dyDescent="0.25">
      <c r="A5" s="11"/>
      <c r="B5" s="12"/>
      <c r="C5" s="13"/>
      <c r="D5" s="14"/>
      <c r="E5" s="15"/>
      <c r="F5" s="15"/>
      <c r="G5" s="15"/>
      <c r="H5" s="15"/>
      <c r="I5" s="15"/>
      <c r="J5" s="15"/>
      <c r="K5" s="15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</row>
    <row r="6" spans="1:28" ht="45" x14ac:dyDescent="0.25">
      <c r="A6" s="3" t="s">
        <v>9</v>
      </c>
      <c r="B6" s="4" t="s">
        <v>31</v>
      </c>
      <c r="C6" s="6">
        <v>36100</v>
      </c>
      <c r="D6" s="7" t="s">
        <v>36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s="22" customFormat="1" x14ac:dyDescent="0.25">
      <c r="A7" s="18"/>
      <c r="B7" s="19"/>
      <c r="C7" s="20"/>
      <c r="D7" s="21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</row>
    <row r="8" spans="1:28" ht="61.5" customHeight="1" x14ac:dyDescent="0.25">
      <c r="A8" s="3" t="s">
        <v>10</v>
      </c>
      <c r="B8" s="4" t="s">
        <v>32</v>
      </c>
      <c r="C8" s="6">
        <v>39350</v>
      </c>
      <c r="D8" s="7" t="s">
        <v>37</v>
      </c>
      <c r="E8" s="9"/>
      <c r="F8" s="9"/>
      <c r="G8" s="9"/>
      <c r="H8" s="9"/>
      <c r="I8" s="9"/>
      <c r="J8" s="9"/>
      <c r="K8" s="9"/>
      <c r="L8" s="10"/>
      <c r="M8" s="10"/>
      <c r="N8" s="10"/>
      <c r="O8" s="10"/>
      <c r="P8" s="10"/>
      <c r="Q8" s="10"/>
      <c r="R8" s="8"/>
      <c r="S8" s="8"/>
      <c r="T8" s="8"/>
      <c r="U8" s="8"/>
      <c r="V8" s="8"/>
      <c r="W8" s="8"/>
      <c r="X8" s="16"/>
      <c r="Y8" s="16"/>
      <c r="Z8" s="16"/>
      <c r="AA8" s="16"/>
      <c r="AB8" s="16"/>
    </row>
    <row r="9" spans="1:28" s="17" customFormat="1" ht="18.75" customHeight="1" x14ac:dyDescent="0.25">
      <c r="A9" s="11"/>
      <c r="B9" s="12"/>
      <c r="C9" s="23"/>
      <c r="D9" s="14"/>
      <c r="E9" s="15"/>
      <c r="F9" s="15"/>
      <c r="G9" s="15"/>
      <c r="H9" s="15"/>
      <c r="I9" s="15"/>
      <c r="J9" s="15"/>
      <c r="K9" s="15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</row>
    <row r="10" spans="1:28" ht="45" x14ac:dyDescent="0.25">
      <c r="A10" s="3" t="s">
        <v>11</v>
      </c>
      <c r="B10" s="4" t="s">
        <v>33</v>
      </c>
      <c r="C10" s="6">
        <v>48000</v>
      </c>
      <c r="D10" s="7" t="s">
        <v>38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9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spans="1:28" s="17" customFormat="1" x14ac:dyDescent="0.25">
      <c r="A11" s="11"/>
      <c r="B11" s="12"/>
      <c r="C11" s="23"/>
      <c r="D11" s="14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5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</row>
    <row r="12" spans="1:28" ht="45" x14ac:dyDescent="0.25">
      <c r="A12" s="3" t="s">
        <v>12</v>
      </c>
      <c r="B12" s="4" t="s">
        <v>39</v>
      </c>
      <c r="C12" s="6">
        <v>56000</v>
      </c>
      <c r="D12" s="7" t="s">
        <v>40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10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</row>
    <row r="13" spans="1:28" s="17" customFormat="1" x14ac:dyDescent="0.25">
      <c r="A13" s="11"/>
      <c r="B13" s="12"/>
      <c r="C13" s="23"/>
      <c r="D13" s="1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6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</row>
    <row r="14" spans="1:28" ht="42.75" customHeight="1" x14ac:dyDescent="0.25">
      <c r="A14" s="3" t="s">
        <v>13</v>
      </c>
      <c r="B14" s="4" t="s">
        <v>41</v>
      </c>
      <c r="C14" s="6">
        <v>15100</v>
      </c>
      <c r="D14" s="7" t="s">
        <v>42</v>
      </c>
      <c r="E14" s="10"/>
      <c r="F14" s="10"/>
      <c r="G14" s="10"/>
      <c r="H14" s="10"/>
      <c r="I14" s="10"/>
      <c r="J14" s="10"/>
      <c r="K14" s="9"/>
      <c r="L14" s="10"/>
      <c r="M14" s="10"/>
      <c r="N14" s="10"/>
      <c r="O14" s="10"/>
      <c r="P14" s="10"/>
      <c r="Q14" s="9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</row>
    <row r="15" spans="1:28" s="17" customFormat="1" ht="20.25" customHeight="1" x14ac:dyDescent="0.25">
      <c r="A15" s="11"/>
      <c r="B15" s="12"/>
      <c r="C15" s="23"/>
      <c r="D15" s="14"/>
      <c r="E15" s="16"/>
      <c r="F15" s="16"/>
      <c r="G15" s="16"/>
      <c r="H15" s="16"/>
      <c r="I15" s="16"/>
      <c r="J15" s="16"/>
      <c r="K15" s="15"/>
      <c r="L15" s="16"/>
      <c r="M15" s="16"/>
      <c r="N15" s="16"/>
      <c r="O15" s="16"/>
      <c r="P15" s="16"/>
      <c r="Q15" s="15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</row>
    <row r="16" spans="1:28" x14ac:dyDescent="0.25">
      <c r="A16" s="3" t="s">
        <v>14</v>
      </c>
      <c r="B16" s="4" t="s">
        <v>43</v>
      </c>
      <c r="C16" s="6">
        <v>434000</v>
      </c>
      <c r="D16" s="7">
        <v>112</v>
      </c>
      <c r="E16" s="8"/>
      <c r="F16" s="8"/>
      <c r="G16" s="8"/>
      <c r="H16" s="8"/>
      <c r="I16" s="8"/>
      <c r="J16" s="8"/>
      <c r="K16" s="9"/>
      <c r="L16" s="9"/>
      <c r="M16" s="9"/>
      <c r="N16" s="9"/>
      <c r="O16" s="9"/>
      <c r="P16" s="9"/>
      <c r="Q16" s="10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</row>
    <row r="17" spans="1:28" s="29" customFormat="1" x14ac:dyDescent="0.25">
      <c r="A17" s="24"/>
      <c r="B17" s="25"/>
      <c r="C17" s="26"/>
      <c r="D17" s="27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</row>
    <row r="18" spans="1:28" x14ac:dyDescent="0.25">
      <c r="A18" s="3" t="s">
        <v>15</v>
      </c>
      <c r="B18" s="4" t="s">
        <v>44</v>
      </c>
      <c r="C18" s="6">
        <v>122094</v>
      </c>
      <c r="D18" s="7">
        <v>133</v>
      </c>
      <c r="E18" s="10"/>
      <c r="F18" s="10"/>
      <c r="G18" s="10"/>
      <c r="H18" s="10"/>
      <c r="I18" s="10"/>
      <c r="J18" s="10"/>
      <c r="K18" s="9"/>
      <c r="L18" s="10"/>
      <c r="M18" s="10"/>
      <c r="N18" s="10"/>
      <c r="O18" s="10"/>
      <c r="P18" s="10"/>
      <c r="Q18" s="9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</row>
    <row r="19" spans="1:28" s="17" customFormat="1" x14ac:dyDescent="0.25">
      <c r="A19" s="11"/>
      <c r="B19" s="12"/>
      <c r="C19" s="23"/>
      <c r="D19" s="14"/>
      <c r="E19" s="16"/>
      <c r="F19" s="16"/>
      <c r="G19" s="16"/>
      <c r="H19" s="16"/>
      <c r="I19" s="16"/>
      <c r="J19" s="16"/>
      <c r="K19" s="15"/>
      <c r="L19" s="16"/>
      <c r="M19" s="16"/>
      <c r="N19" s="16"/>
      <c r="O19" s="16"/>
      <c r="P19" s="16"/>
      <c r="Q19" s="15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</row>
    <row r="20" spans="1:28" ht="63" customHeight="1" x14ac:dyDescent="0.25">
      <c r="A20" s="3" t="s">
        <v>16</v>
      </c>
      <c r="B20" s="40" t="s">
        <v>45</v>
      </c>
      <c r="C20" s="6">
        <v>242886</v>
      </c>
      <c r="D20" s="7"/>
      <c r="E20" s="9"/>
      <c r="F20" s="9"/>
      <c r="G20" s="9"/>
      <c r="H20" s="9"/>
      <c r="I20" s="9"/>
      <c r="J20" s="9"/>
      <c r="K20" s="5"/>
      <c r="L20" s="5"/>
      <c r="M20" s="5"/>
      <c r="N20" s="5"/>
      <c r="O20" s="5"/>
      <c r="P20" s="5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spans="1:28" s="17" customFormat="1" x14ac:dyDescent="0.25">
      <c r="A21" s="11"/>
      <c r="B21" s="12"/>
      <c r="C21" s="23">
        <f>SUM(C4:C20)</f>
        <v>1134230</v>
      </c>
      <c r="D21" s="14"/>
      <c r="E21" s="14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</row>
    <row r="24" spans="1:28" x14ac:dyDescent="0.25">
      <c r="A24" s="1" t="s">
        <v>17</v>
      </c>
    </row>
    <row r="25" spans="1:28" x14ac:dyDescent="0.25">
      <c r="A25" s="30"/>
      <c r="B25" s="1" t="s">
        <v>18</v>
      </c>
    </row>
  </sheetData>
  <mergeCells count="10">
    <mergeCell ref="F1:Q1"/>
    <mergeCell ref="R1:AB1"/>
    <mergeCell ref="F2:H2"/>
    <mergeCell ref="I2:K2"/>
    <mergeCell ref="L2:N2"/>
    <mergeCell ref="O2:Q2"/>
    <mergeCell ref="R2:T2"/>
    <mergeCell ref="U2:W2"/>
    <mergeCell ref="X2:Z2"/>
    <mergeCell ref="AA2:AB2"/>
  </mergeCells>
  <pageMargins left="0.7" right="0.7" top="0.3" bottom="0.3" header="0.3" footer="0.3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FF"/>
  </sheetPr>
  <dimension ref="A1:AMZ85"/>
  <sheetViews>
    <sheetView tabSelected="1" zoomScale="75" zoomScaleNormal="75" zoomScalePageLayoutView="6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47" sqref="C47"/>
    </sheetView>
  </sheetViews>
  <sheetFormatPr defaultRowHeight="15" x14ac:dyDescent="0.25"/>
  <cols>
    <col min="1" max="1" width="14.42578125" style="1" customWidth="1"/>
    <col min="2" max="2" width="38.7109375" style="1"/>
    <col min="3" max="3" width="17.140625" style="1"/>
    <col min="4" max="4" width="11.28515625" style="50"/>
    <col min="5" max="5" width="9.140625" style="1"/>
    <col min="6" max="6" width="9.85546875" style="1" customWidth="1"/>
    <col min="7" max="8" width="9.140625" style="1"/>
    <col min="9" max="9" width="8.7109375" style="1" customWidth="1"/>
    <col min="10" max="10" width="9" style="1" customWidth="1"/>
    <col min="11" max="11" width="8.7109375" style="1" customWidth="1"/>
    <col min="12" max="12" width="8.5703125" style="1"/>
    <col min="13" max="16" width="9.140625" style="1"/>
    <col min="17" max="18" width="8.5703125" style="1"/>
    <col min="19" max="20" width="9.140625" style="1"/>
    <col min="21" max="21" width="8.5703125" style="1"/>
    <col min="22" max="23" width="9.140625" style="1"/>
    <col min="24" max="24" width="8.5703125" style="1"/>
    <col min="25" max="28" width="9.140625" style="1"/>
    <col min="29" max="1040" width="8.5703125" style="1"/>
  </cols>
  <sheetData>
    <row r="1" spans="1:28" ht="45" customHeight="1" x14ac:dyDescent="0.25">
      <c r="A1" s="68" t="s">
        <v>0</v>
      </c>
      <c r="B1" s="68" t="s">
        <v>1</v>
      </c>
      <c r="C1" s="69" t="s">
        <v>2</v>
      </c>
      <c r="D1" s="70" t="s">
        <v>3</v>
      </c>
      <c r="E1" s="69">
        <v>2016</v>
      </c>
      <c r="F1" s="110">
        <v>2017</v>
      </c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>
        <v>2018</v>
      </c>
      <c r="S1" s="110"/>
      <c r="T1" s="110"/>
      <c r="U1" s="110"/>
      <c r="V1" s="110"/>
      <c r="W1" s="110"/>
      <c r="X1" s="110"/>
      <c r="Y1" s="110"/>
      <c r="Z1" s="110"/>
      <c r="AA1" s="110"/>
      <c r="AB1" s="110"/>
    </row>
    <row r="2" spans="1:28" s="1" customFormat="1" ht="45" customHeight="1" x14ac:dyDescent="0.25">
      <c r="A2" s="68"/>
      <c r="B2" s="68"/>
      <c r="C2" s="69"/>
      <c r="D2" s="70"/>
      <c r="E2" s="71" t="s">
        <v>7</v>
      </c>
      <c r="F2" s="111" t="s">
        <v>4</v>
      </c>
      <c r="G2" s="112"/>
      <c r="H2" s="113"/>
      <c r="I2" s="111" t="s">
        <v>5</v>
      </c>
      <c r="J2" s="112"/>
      <c r="K2" s="113"/>
      <c r="L2" s="111" t="s">
        <v>6</v>
      </c>
      <c r="M2" s="112"/>
      <c r="N2" s="113"/>
      <c r="O2" s="111" t="s">
        <v>7</v>
      </c>
      <c r="P2" s="112"/>
      <c r="Q2" s="113"/>
      <c r="R2" s="111" t="s">
        <v>4</v>
      </c>
      <c r="S2" s="112"/>
      <c r="T2" s="113"/>
      <c r="U2" s="111" t="s">
        <v>5</v>
      </c>
      <c r="V2" s="112"/>
      <c r="W2" s="113"/>
      <c r="X2" s="111" t="s">
        <v>6</v>
      </c>
      <c r="Y2" s="112"/>
      <c r="Z2" s="113"/>
      <c r="AA2" s="110" t="s">
        <v>7</v>
      </c>
      <c r="AB2" s="110"/>
    </row>
    <row r="3" spans="1:28" x14ac:dyDescent="0.25">
      <c r="A3" s="68"/>
      <c r="B3" s="68"/>
      <c r="C3" s="68"/>
      <c r="D3" s="72"/>
      <c r="E3" s="68">
        <v>12</v>
      </c>
      <c r="F3" s="68">
        <v>1</v>
      </c>
      <c r="G3" s="68">
        <v>2</v>
      </c>
      <c r="H3" s="68">
        <v>3</v>
      </c>
      <c r="I3" s="68">
        <v>4</v>
      </c>
      <c r="J3" s="68">
        <v>5</v>
      </c>
      <c r="K3" s="68">
        <v>6</v>
      </c>
      <c r="L3" s="68">
        <v>7</v>
      </c>
      <c r="M3" s="68">
        <v>8</v>
      </c>
      <c r="N3" s="68">
        <v>9</v>
      </c>
      <c r="O3" s="68">
        <v>10</v>
      </c>
      <c r="P3" s="68">
        <v>11</v>
      </c>
      <c r="Q3" s="68">
        <v>12</v>
      </c>
      <c r="R3" s="68">
        <v>1</v>
      </c>
      <c r="S3" s="68">
        <v>2</v>
      </c>
      <c r="T3" s="68">
        <v>3</v>
      </c>
      <c r="U3" s="68">
        <v>4</v>
      </c>
      <c r="V3" s="68">
        <v>5</v>
      </c>
      <c r="W3" s="68">
        <v>6</v>
      </c>
      <c r="X3" s="68">
        <v>7</v>
      </c>
      <c r="Y3" s="68">
        <v>8</v>
      </c>
      <c r="Z3" s="68">
        <v>9</v>
      </c>
      <c r="AA3" s="68">
        <v>10</v>
      </c>
      <c r="AB3" s="68">
        <v>11</v>
      </c>
    </row>
    <row r="4" spans="1:28" ht="45" x14ac:dyDescent="0.25">
      <c r="A4" s="42" t="str">
        <f>harm_real__wg_zadań!A4</f>
        <v>Zadanie 1</v>
      </c>
      <c r="B4" s="48" t="str">
        <f>harm_real__wg_zadań!B4</f>
        <v>Wsparcie uczniów i uczennic w zakresie zdobywania dodatkowych kwalifikacji i uprawnień w zawodzie technik awionik</v>
      </c>
      <c r="C4" s="6">
        <f>harm_real__wg_zadań!C4</f>
        <v>140700</v>
      </c>
      <c r="D4" s="49" t="str">
        <f>harm_real__wg_zadań!D4</f>
        <v>16 (14 / 2)</v>
      </c>
      <c r="E4" s="44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45" x14ac:dyDescent="0.25">
      <c r="A5" s="35" t="s">
        <v>50</v>
      </c>
      <c r="B5" s="41" t="s">
        <v>56</v>
      </c>
      <c r="C5" s="97"/>
      <c r="D5" s="49"/>
      <c r="E5" s="5"/>
      <c r="F5" s="5"/>
      <c r="G5" s="5"/>
      <c r="H5" s="5"/>
      <c r="I5" s="33" t="s">
        <v>58</v>
      </c>
      <c r="J5" s="33" t="s">
        <v>58</v>
      </c>
      <c r="K5" s="33" t="s">
        <v>59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s="1" customFormat="1" ht="45" x14ac:dyDescent="0.25">
      <c r="A6" s="35" t="s">
        <v>51</v>
      </c>
      <c r="B6" s="41" t="s">
        <v>225</v>
      </c>
      <c r="C6" s="97"/>
      <c r="D6" s="49"/>
      <c r="E6" s="5"/>
      <c r="F6" s="5"/>
      <c r="G6" s="5"/>
      <c r="H6" s="5"/>
      <c r="I6" s="31"/>
      <c r="J6" s="43" t="s">
        <v>224</v>
      </c>
      <c r="K6" s="43" t="s">
        <v>224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s="1" customFormat="1" ht="45" x14ac:dyDescent="0.25">
      <c r="A7" s="35" t="s">
        <v>52</v>
      </c>
      <c r="B7" s="41" t="s">
        <v>46</v>
      </c>
      <c r="C7" s="97"/>
      <c r="D7" s="49"/>
      <c r="E7" s="5"/>
      <c r="F7" s="5"/>
      <c r="G7" s="5"/>
      <c r="H7" s="5"/>
      <c r="I7" s="5"/>
      <c r="J7" s="106" t="s">
        <v>57</v>
      </c>
      <c r="K7" s="107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1:28" s="1" customFormat="1" ht="45" x14ac:dyDescent="0.25">
      <c r="A8" s="35" t="s">
        <v>53</v>
      </c>
      <c r="B8" s="41" t="s">
        <v>47</v>
      </c>
      <c r="C8" s="97"/>
      <c r="D8" s="49"/>
      <c r="E8" s="5"/>
      <c r="F8" s="5"/>
      <c r="G8" s="5"/>
      <c r="H8" s="5"/>
      <c r="I8" s="5"/>
      <c r="J8" s="5"/>
      <c r="K8" s="5"/>
      <c r="L8" s="5"/>
      <c r="M8" s="5"/>
      <c r="N8" s="5"/>
      <c r="O8" s="33" t="s">
        <v>60</v>
      </c>
      <c r="P8" s="33" t="s">
        <v>60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s="1" customFormat="1" ht="60" x14ac:dyDescent="0.25">
      <c r="A9" s="35" t="s">
        <v>54</v>
      </c>
      <c r="B9" s="41" t="s">
        <v>48</v>
      </c>
      <c r="C9" s="97"/>
      <c r="D9" s="49"/>
      <c r="E9" s="5"/>
      <c r="F9" s="5"/>
      <c r="G9" s="5"/>
      <c r="H9" s="5"/>
      <c r="I9" s="5"/>
      <c r="J9" s="5"/>
      <c r="K9" s="5"/>
      <c r="L9" s="5"/>
      <c r="M9" s="5"/>
      <c r="N9" s="108" t="s">
        <v>61</v>
      </c>
      <c r="O9" s="109"/>
      <c r="P9" s="108" t="s">
        <v>61</v>
      </c>
      <c r="Q9" s="109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 ht="30" x14ac:dyDescent="0.25">
      <c r="A10" s="35" t="s">
        <v>55</v>
      </c>
      <c r="B10" s="46" t="s">
        <v>49</v>
      </c>
      <c r="C10" s="5"/>
      <c r="D10" s="49"/>
      <c r="E10" s="5"/>
      <c r="F10" s="5"/>
      <c r="G10" s="5"/>
      <c r="H10" s="5"/>
      <c r="I10" s="37">
        <v>100</v>
      </c>
      <c r="J10" s="60">
        <v>260</v>
      </c>
      <c r="K10" s="60">
        <v>260</v>
      </c>
      <c r="L10" s="5"/>
      <c r="M10" s="5"/>
      <c r="N10" s="37">
        <v>70</v>
      </c>
      <c r="O10" s="37">
        <v>170</v>
      </c>
      <c r="P10" s="37">
        <v>170</v>
      </c>
      <c r="Q10" s="37">
        <v>70</v>
      </c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s="1" customFormat="1" ht="60" x14ac:dyDescent="0.25">
      <c r="A11" s="42" t="str">
        <f>harm_real__wg_zadań!A6</f>
        <v>Zadanie 2</v>
      </c>
      <c r="B11" s="48" t="str">
        <f>harm_real__wg_zadań!B6</f>
        <v>Wsparcie uczniów i uczennic w zakresie zdobywania dodatkowych kwalifikacji i uprawnień w zawodzie technik żywienia i usług gastronomicznych</v>
      </c>
      <c r="C11" s="6">
        <f>harm_real__wg_zadań!C6</f>
        <v>36100</v>
      </c>
      <c r="D11" s="49" t="str">
        <f>harm_real__wg_zadań!D6</f>
        <v>28 (26 / 2)</v>
      </c>
      <c r="E11" s="44"/>
      <c r="F11" s="9"/>
      <c r="G11" s="9"/>
      <c r="H11" s="9"/>
      <c r="I11" s="10"/>
      <c r="J11" s="10"/>
      <c r="K11" s="10"/>
      <c r="L11" s="10"/>
      <c r="M11" s="10"/>
      <c r="N11" s="10"/>
      <c r="O11" s="10"/>
      <c r="P11" s="10"/>
      <c r="Q11" s="10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</row>
    <row r="12" spans="1:28" s="1" customFormat="1" ht="45" x14ac:dyDescent="0.25">
      <c r="A12" s="35" t="s">
        <v>63</v>
      </c>
      <c r="B12" s="41" t="s">
        <v>69</v>
      </c>
      <c r="C12" s="97"/>
      <c r="D12" s="49"/>
      <c r="E12" s="5"/>
      <c r="F12" s="5"/>
      <c r="G12" s="5"/>
      <c r="H12" s="5"/>
      <c r="I12" s="33" t="s">
        <v>71</v>
      </c>
      <c r="J12" s="33" t="s">
        <v>71</v>
      </c>
      <c r="K12" s="34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1:28" s="1" customFormat="1" ht="45" x14ac:dyDescent="0.25">
      <c r="A13" s="35" t="s">
        <v>64</v>
      </c>
      <c r="B13" s="41" t="s">
        <v>70</v>
      </c>
      <c r="C13" s="97"/>
      <c r="D13" s="49"/>
      <c r="E13" s="5"/>
      <c r="F13" s="5"/>
      <c r="G13" s="5"/>
      <c r="H13" s="5"/>
      <c r="I13" s="8"/>
      <c r="J13" s="33" t="s">
        <v>71</v>
      </c>
      <c r="K13" s="33" t="s">
        <v>71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1:28" s="1" customFormat="1" ht="45" x14ac:dyDescent="0.25">
      <c r="A14" s="35" t="s">
        <v>65</v>
      </c>
      <c r="B14" s="41" t="s">
        <v>186</v>
      </c>
      <c r="C14" s="97"/>
      <c r="D14" s="49"/>
      <c r="E14" s="5"/>
      <c r="F14" s="5"/>
      <c r="G14" s="5"/>
      <c r="H14" s="5"/>
      <c r="I14" s="5"/>
      <c r="J14" s="51"/>
      <c r="K14" s="33" t="s">
        <v>185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</row>
    <row r="15" spans="1:28" s="1" customFormat="1" ht="30" x14ac:dyDescent="0.25">
      <c r="A15" s="35" t="s">
        <v>66</v>
      </c>
      <c r="B15" s="41" t="s">
        <v>73</v>
      </c>
      <c r="C15" s="97"/>
      <c r="D15" s="49"/>
      <c r="E15" s="5"/>
      <c r="F15" s="5"/>
      <c r="G15" s="5"/>
      <c r="H15" s="5"/>
      <c r="I15" s="5"/>
      <c r="J15" s="5"/>
      <c r="K15" s="5"/>
      <c r="L15" s="5"/>
      <c r="M15" s="5"/>
      <c r="N15" s="5"/>
      <c r="O15" s="33" t="s">
        <v>187</v>
      </c>
      <c r="P15" s="33" t="s">
        <v>187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  <row r="16" spans="1:28" s="1" customFormat="1" ht="45" x14ac:dyDescent="0.25">
      <c r="A16" s="35" t="s">
        <v>67</v>
      </c>
      <c r="B16" s="47" t="s">
        <v>72</v>
      </c>
      <c r="C16" s="97"/>
      <c r="D16" s="49"/>
      <c r="E16" s="5"/>
      <c r="F16" s="5"/>
      <c r="G16" s="5"/>
      <c r="H16" s="5"/>
      <c r="I16" s="5"/>
      <c r="J16" s="5"/>
      <c r="K16" s="5"/>
      <c r="L16" s="5"/>
      <c r="M16" s="5"/>
      <c r="N16" s="52"/>
      <c r="O16" s="33" t="s">
        <v>188</v>
      </c>
      <c r="P16" s="33" t="s">
        <v>188</v>
      </c>
      <c r="Q16" s="53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28" s="1" customFormat="1" ht="30" x14ac:dyDescent="0.25">
      <c r="A17" s="35" t="s">
        <v>68</v>
      </c>
      <c r="B17" s="45" t="s">
        <v>74</v>
      </c>
      <c r="C17" s="5"/>
      <c r="D17" s="49"/>
      <c r="E17" s="5"/>
      <c r="F17" s="5"/>
      <c r="G17" s="5"/>
      <c r="H17" s="5"/>
      <c r="I17" s="37">
        <v>60</v>
      </c>
      <c r="J17" s="54">
        <v>120</v>
      </c>
      <c r="K17" s="54">
        <v>100</v>
      </c>
      <c r="L17" s="5"/>
      <c r="M17" s="5"/>
      <c r="N17" s="8"/>
      <c r="O17" s="37">
        <v>50</v>
      </c>
      <c r="P17" s="37">
        <v>50</v>
      </c>
      <c r="Q17" s="8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  <row r="18" spans="1:28" s="1" customFormat="1" ht="60" x14ac:dyDescent="0.25">
      <c r="A18" s="42" t="str">
        <f>harm_real__wg_zadań!A8</f>
        <v>Zadanie 3</v>
      </c>
      <c r="B18" s="48" t="str">
        <f>harm_real__wg_zadań!B8</f>
        <v>Wsparcie uczniów i uczennic w zakresie zdobywania dodatkowych kwalifikacji i uprawnień w zawodzie technik hotelarstwa</v>
      </c>
      <c r="C18" s="6">
        <f>harm_real__wg_zadań!C8</f>
        <v>39350</v>
      </c>
      <c r="D18" s="49" t="str">
        <f>harm_real__wg_zadań!D8</f>
        <v>26 (24 / 2)</v>
      </c>
      <c r="E18" s="44"/>
      <c r="F18" s="9"/>
      <c r="G18" s="9"/>
      <c r="H18" s="9"/>
      <c r="I18" s="10"/>
      <c r="J18" s="10"/>
      <c r="K18" s="10"/>
      <c r="L18" s="10"/>
      <c r="M18" s="10"/>
      <c r="N18" s="10"/>
      <c r="O18" s="10"/>
      <c r="P18" s="10"/>
      <c r="Q18" s="10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</row>
    <row r="19" spans="1:28" s="1" customFormat="1" ht="45" x14ac:dyDescent="0.25">
      <c r="A19" s="35" t="s">
        <v>75</v>
      </c>
      <c r="B19" s="41" t="s">
        <v>86</v>
      </c>
      <c r="C19" s="97"/>
      <c r="D19" s="49"/>
      <c r="E19" s="5"/>
      <c r="F19" s="5"/>
      <c r="G19" s="5"/>
      <c r="H19" s="5"/>
      <c r="I19" s="33" t="s">
        <v>189</v>
      </c>
      <c r="J19" s="33" t="s">
        <v>189</v>
      </c>
      <c r="K19" s="34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</row>
    <row r="20" spans="1:28" s="1" customFormat="1" ht="45" x14ac:dyDescent="0.25">
      <c r="A20" s="35" t="s">
        <v>76</v>
      </c>
      <c r="B20" s="41" t="s">
        <v>87</v>
      </c>
      <c r="C20" s="97"/>
      <c r="D20" s="49"/>
      <c r="E20" s="5"/>
      <c r="F20" s="5"/>
      <c r="G20" s="5"/>
      <c r="H20" s="5"/>
      <c r="I20" s="33" t="s">
        <v>189</v>
      </c>
      <c r="J20" s="33" t="s">
        <v>189</v>
      </c>
      <c r="K20" s="5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spans="1:28" s="1" customFormat="1" ht="45" x14ac:dyDescent="0.25">
      <c r="A21" s="35" t="s">
        <v>77</v>
      </c>
      <c r="B21" s="41" t="s">
        <v>88</v>
      </c>
      <c r="C21" s="97"/>
      <c r="D21" s="49"/>
      <c r="E21" s="5"/>
      <c r="F21" s="5"/>
      <c r="G21" s="5"/>
      <c r="H21" s="5"/>
      <c r="I21" s="33" t="s">
        <v>189</v>
      </c>
      <c r="J21" s="33" t="s">
        <v>189</v>
      </c>
      <c r="K21" s="57"/>
      <c r="L21" s="5"/>
      <c r="M21" s="5"/>
      <c r="N21" s="8"/>
      <c r="O21" s="8"/>
      <c r="P21" s="8"/>
      <c r="Q21" s="8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</row>
    <row r="22" spans="1:28" s="1" customFormat="1" ht="45" x14ac:dyDescent="0.25">
      <c r="A22" s="35" t="s">
        <v>78</v>
      </c>
      <c r="B22" s="41" t="s">
        <v>89</v>
      </c>
      <c r="C22" s="97"/>
      <c r="D22" s="49"/>
      <c r="E22" s="5"/>
      <c r="F22" s="5"/>
      <c r="G22" s="5"/>
      <c r="H22" s="5"/>
      <c r="I22" s="5"/>
      <c r="J22" s="33" t="s">
        <v>190</v>
      </c>
      <c r="K22" s="33" t="s">
        <v>190</v>
      </c>
      <c r="L22" s="5"/>
      <c r="M22" s="5"/>
      <c r="N22" s="8"/>
      <c r="O22" s="34"/>
      <c r="P22" s="34"/>
      <c r="Q22" s="8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</row>
    <row r="23" spans="1:28" s="1" customFormat="1" ht="45" x14ac:dyDescent="0.25">
      <c r="A23" s="35" t="s">
        <v>79</v>
      </c>
      <c r="B23" s="47" t="s">
        <v>90</v>
      </c>
      <c r="C23" s="97"/>
      <c r="D23" s="49"/>
      <c r="E23" s="5"/>
      <c r="F23" s="5"/>
      <c r="G23" s="5"/>
      <c r="H23" s="5"/>
      <c r="I23" s="8"/>
      <c r="J23" s="8"/>
      <c r="K23" s="8"/>
      <c r="L23" s="8"/>
      <c r="M23" s="5"/>
      <c r="N23" s="33" t="s">
        <v>191</v>
      </c>
      <c r="O23" s="33" t="s">
        <v>191</v>
      </c>
      <c r="P23" s="52"/>
      <c r="Q23" s="53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</row>
    <row r="24" spans="1:28" s="1" customFormat="1" ht="45" x14ac:dyDescent="0.25">
      <c r="A24" s="35" t="s">
        <v>80</v>
      </c>
      <c r="B24" s="41" t="s">
        <v>91</v>
      </c>
      <c r="C24" s="97"/>
      <c r="D24" s="49"/>
      <c r="E24" s="5"/>
      <c r="F24" s="5"/>
      <c r="G24" s="5"/>
      <c r="H24" s="5"/>
      <c r="I24" s="8"/>
      <c r="J24" s="58"/>
      <c r="K24" s="58"/>
      <c r="L24" s="8"/>
      <c r="M24" s="5"/>
      <c r="N24" s="33" t="s">
        <v>191</v>
      </c>
      <c r="O24" s="33" t="s">
        <v>191</v>
      </c>
      <c r="P24" s="8"/>
      <c r="Q24" s="8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</row>
    <row r="25" spans="1:28" s="1" customFormat="1" ht="45" x14ac:dyDescent="0.25">
      <c r="A25" s="35" t="s">
        <v>81</v>
      </c>
      <c r="B25" s="41" t="s">
        <v>92</v>
      </c>
      <c r="C25" s="97"/>
      <c r="D25" s="49"/>
      <c r="E25" s="5"/>
      <c r="F25" s="5"/>
      <c r="G25" s="5"/>
      <c r="H25" s="5"/>
      <c r="I25" s="8"/>
      <c r="J25" s="58"/>
      <c r="K25" s="58"/>
      <c r="L25" s="8"/>
      <c r="M25" s="5"/>
      <c r="N25" s="8"/>
      <c r="O25" s="8"/>
      <c r="P25" s="33" t="s">
        <v>189</v>
      </c>
      <c r="Q25" s="33" t="s">
        <v>189</v>
      </c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s="1" customFormat="1" ht="45" x14ac:dyDescent="0.25">
      <c r="A26" s="35" t="s">
        <v>82</v>
      </c>
      <c r="B26" s="41" t="s">
        <v>93</v>
      </c>
      <c r="C26" s="97"/>
      <c r="D26" s="49"/>
      <c r="E26" s="5"/>
      <c r="F26" s="5"/>
      <c r="G26" s="5"/>
      <c r="H26" s="5"/>
      <c r="I26" s="8"/>
      <c r="J26" s="55"/>
      <c r="K26" s="55"/>
      <c r="L26" s="8"/>
      <c r="M26" s="5"/>
      <c r="N26" s="8"/>
      <c r="O26" s="8"/>
      <c r="P26" s="33" t="s">
        <v>192</v>
      </c>
      <c r="Q26" s="33" t="s">
        <v>192</v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s="1" customFormat="1" ht="45" x14ac:dyDescent="0.25">
      <c r="A27" s="35" t="s">
        <v>83</v>
      </c>
      <c r="B27" s="41" t="s">
        <v>94</v>
      </c>
      <c r="C27" s="97"/>
      <c r="D27" s="49"/>
      <c r="E27" s="5"/>
      <c r="F27" s="5"/>
      <c r="G27" s="5"/>
      <c r="H27" s="5"/>
      <c r="I27" s="8"/>
      <c r="J27" s="56"/>
      <c r="K27" s="57"/>
      <c r="L27" s="8"/>
      <c r="M27" s="5"/>
      <c r="N27" s="8"/>
      <c r="O27" s="8"/>
      <c r="P27" s="33" t="s">
        <v>189</v>
      </c>
      <c r="Q27" s="33" t="s">
        <v>189</v>
      </c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s="1" customFormat="1" ht="45" x14ac:dyDescent="0.25">
      <c r="A28" s="35" t="s">
        <v>84</v>
      </c>
      <c r="B28" s="41" t="s">
        <v>95</v>
      </c>
      <c r="C28" s="97"/>
      <c r="D28" s="49"/>
      <c r="E28" s="5"/>
      <c r="F28" s="5"/>
      <c r="G28" s="5"/>
      <c r="H28" s="5"/>
      <c r="I28" s="5"/>
      <c r="J28" s="5"/>
      <c r="K28" s="5"/>
      <c r="L28" s="5"/>
      <c r="M28" s="5"/>
      <c r="N28" s="8"/>
      <c r="O28" s="33" t="s">
        <v>193</v>
      </c>
      <c r="P28" s="33" t="s">
        <v>193</v>
      </c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s="1" customFormat="1" ht="30" x14ac:dyDescent="0.25">
      <c r="A29" s="35" t="s">
        <v>85</v>
      </c>
      <c r="B29" s="45" t="s">
        <v>96</v>
      </c>
      <c r="C29" s="5"/>
      <c r="D29" s="49"/>
      <c r="E29" s="5"/>
      <c r="F29" s="5"/>
      <c r="G29" s="5"/>
      <c r="H29" s="5"/>
      <c r="I29" s="37">
        <v>30</v>
      </c>
      <c r="J29" s="37">
        <v>45</v>
      </c>
      <c r="K29" s="37">
        <v>15</v>
      </c>
      <c r="L29" s="5"/>
      <c r="M29" s="5"/>
      <c r="N29" s="59">
        <v>60</v>
      </c>
      <c r="O29" s="59">
        <v>140</v>
      </c>
      <c r="P29" s="59">
        <v>120</v>
      </c>
      <c r="Q29" s="59">
        <v>40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s="1" customFormat="1" ht="60" x14ac:dyDescent="0.25">
      <c r="A30" s="42" t="str">
        <f>harm_real__wg_zadań!A10</f>
        <v>Zadanie 4</v>
      </c>
      <c r="B30" s="48" t="str">
        <f>harm_real__wg_zadań!B10</f>
        <v>Wsparcie uczniów i uczennic w zakresie zdobywania dodatkowych kwalifikacji i uprawnień w zawodzie technik mechanizacji rolnictwa</v>
      </c>
      <c r="C30" s="6">
        <f>harm_real__wg_zadań!C10</f>
        <v>48000</v>
      </c>
      <c r="D30" s="49" t="str">
        <f>harm_real__wg_zadań!D10</f>
        <v>32 (30 / 2)</v>
      </c>
      <c r="E30" s="44"/>
      <c r="F30" s="9"/>
      <c r="G30" s="9"/>
      <c r="H30" s="9"/>
      <c r="I30" s="10"/>
      <c r="J30" s="10"/>
      <c r="K30" s="10"/>
      <c r="L30" s="10"/>
      <c r="M30" s="10"/>
      <c r="N30" s="10"/>
      <c r="O30" s="10"/>
      <c r="P30" s="10"/>
      <c r="Q30" s="10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1:28" s="1" customFormat="1" ht="45" x14ac:dyDescent="0.25">
      <c r="A31" s="35" t="s">
        <v>97</v>
      </c>
      <c r="B31" s="41" t="s">
        <v>104</v>
      </c>
      <c r="C31" s="97"/>
      <c r="D31" s="49"/>
      <c r="E31" s="5"/>
      <c r="F31" s="5"/>
      <c r="G31" s="5"/>
      <c r="H31" s="5"/>
      <c r="I31" s="33" t="s">
        <v>194</v>
      </c>
      <c r="J31" s="33" t="s">
        <v>194</v>
      </c>
      <c r="K31" s="34"/>
      <c r="L31" s="8"/>
      <c r="M31" s="8"/>
      <c r="N31" s="8"/>
      <c r="O31" s="8"/>
      <c r="P31" s="8"/>
      <c r="Q31" s="8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s="1" customFormat="1" ht="45" x14ac:dyDescent="0.25">
      <c r="A32" s="35" t="s">
        <v>98</v>
      </c>
      <c r="B32" s="41" t="s">
        <v>103</v>
      </c>
      <c r="C32" s="97"/>
      <c r="D32" s="49"/>
      <c r="E32" s="5"/>
      <c r="F32" s="5"/>
      <c r="G32" s="5"/>
      <c r="H32" s="5"/>
      <c r="I32" s="33" t="s">
        <v>195</v>
      </c>
      <c r="J32" s="33" t="s">
        <v>195</v>
      </c>
      <c r="K32" s="55"/>
      <c r="L32" s="8"/>
      <c r="M32" s="8"/>
      <c r="N32" s="8"/>
      <c r="O32" s="8"/>
      <c r="P32" s="8"/>
      <c r="Q32" s="8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s="1" customFormat="1" ht="45" x14ac:dyDescent="0.25">
      <c r="A33" s="35" t="s">
        <v>99</v>
      </c>
      <c r="B33" s="41" t="s">
        <v>105</v>
      </c>
      <c r="C33" s="97"/>
      <c r="D33" s="49"/>
      <c r="E33" s="5"/>
      <c r="F33" s="5"/>
      <c r="G33" s="5"/>
      <c r="H33" s="5"/>
      <c r="I33" s="8"/>
      <c r="J33" s="33" t="s">
        <v>195</v>
      </c>
      <c r="K33" s="33" t="s">
        <v>195</v>
      </c>
      <c r="L33" s="8"/>
      <c r="M33" s="8"/>
      <c r="N33" s="8"/>
      <c r="O33" s="8"/>
      <c r="P33" s="8"/>
      <c r="Q33" s="8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s="1" customFormat="1" ht="48.75" customHeight="1" x14ac:dyDescent="0.25">
      <c r="A34" s="35" t="s">
        <v>100</v>
      </c>
      <c r="B34" s="41" t="s">
        <v>107</v>
      </c>
      <c r="C34" s="97"/>
      <c r="D34" s="49"/>
      <c r="E34" s="5"/>
      <c r="F34" s="5"/>
      <c r="G34" s="5"/>
      <c r="H34" s="5"/>
      <c r="I34" s="8"/>
      <c r="J34" s="8"/>
      <c r="K34" s="8"/>
      <c r="L34" s="8"/>
      <c r="M34" s="8"/>
      <c r="N34" s="8"/>
      <c r="O34" s="43" t="s">
        <v>196</v>
      </c>
      <c r="P34" s="43" t="s">
        <v>196</v>
      </c>
      <c r="Q34" s="8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s="1" customFormat="1" ht="45" x14ac:dyDescent="0.25">
      <c r="A35" s="35" t="s">
        <v>101</v>
      </c>
      <c r="B35" s="47" t="s">
        <v>106</v>
      </c>
      <c r="C35" s="97"/>
      <c r="D35" s="49"/>
      <c r="E35" s="5"/>
      <c r="F35" s="5"/>
      <c r="G35" s="5"/>
      <c r="H35" s="5"/>
      <c r="I35" s="8"/>
      <c r="J35" s="8"/>
      <c r="K35" s="8"/>
      <c r="L35" s="8"/>
      <c r="M35" s="8"/>
      <c r="N35" s="43" t="s">
        <v>196</v>
      </c>
      <c r="O35" s="43" t="s">
        <v>196</v>
      </c>
      <c r="P35" s="61"/>
      <c r="Q35" s="53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s="1" customFormat="1" ht="30" x14ac:dyDescent="0.25">
      <c r="A36" s="35" t="s">
        <v>102</v>
      </c>
      <c r="B36" s="45" t="s">
        <v>108</v>
      </c>
      <c r="C36" s="5"/>
      <c r="D36" s="49"/>
      <c r="E36" s="5"/>
      <c r="F36" s="5"/>
      <c r="G36" s="5"/>
      <c r="H36" s="5"/>
      <c r="I36" s="54">
        <v>45</v>
      </c>
      <c r="J36" s="54">
        <v>60</v>
      </c>
      <c r="K36" s="54">
        <v>15</v>
      </c>
      <c r="L36" s="28"/>
      <c r="M36" s="28"/>
      <c r="N36" s="54">
        <v>45</v>
      </c>
      <c r="O36" s="54">
        <v>90</v>
      </c>
      <c r="P36" s="54">
        <v>45</v>
      </c>
      <c r="Q36" s="8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s="1" customFormat="1" ht="60" x14ac:dyDescent="0.25">
      <c r="A37" s="42" t="str">
        <f>harm_real__wg_zadań!A12</f>
        <v>Zadanie 5</v>
      </c>
      <c r="B37" s="48" t="str">
        <f>harm_real__wg_zadań!B12</f>
        <v>Wsparcie uczniów i uczennic w zakresie zdobywania dodatkowych kwalifikacji i uprawnień w zawodzie technik architektury krajobrazu</v>
      </c>
      <c r="C37" s="6">
        <f>harm_real__wg_zadań!C12</f>
        <v>56000</v>
      </c>
      <c r="D37" s="49" t="str">
        <f>harm_real__wg_zadań!D12</f>
        <v>19 (18 /1)</v>
      </c>
      <c r="E37" s="44"/>
      <c r="F37" s="9"/>
      <c r="G37" s="9"/>
      <c r="H37" s="9"/>
      <c r="I37" s="10"/>
      <c r="J37" s="10"/>
      <c r="K37" s="10"/>
      <c r="L37" s="10"/>
      <c r="M37" s="10"/>
      <c r="N37" s="10"/>
      <c r="O37" s="10"/>
      <c r="P37" s="10"/>
      <c r="Q37" s="10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</row>
    <row r="38" spans="1:28" s="1" customFormat="1" ht="45" x14ac:dyDescent="0.25">
      <c r="A38" s="35" t="s">
        <v>109</v>
      </c>
      <c r="B38" s="41" t="s">
        <v>117</v>
      </c>
      <c r="C38" s="97"/>
      <c r="D38" s="49"/>
      <c r="E38" s="5"/>
      <c r="F38" s="5"/>
      <c r="G38" s="5"/>
      <c r="H38" s="5"/>
      <c r="I38" s="43" t="s">
        <v>197</v>
      </c>
      <c r="J38" s="43" t="s">
        <v>197</v>
      </c>
      <c r="K38" s="34"/>
      <c r="L38" s="8"/>
      <c r="M38" s="8"/>
      <c r="N38" s="8"/>
      <c r="O38" s="8"/>
      <c r="P38" s="8"/>
      <c r="Q38" s="8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s="1" customFormat="1" ht="45" x14ac:dyDescent="0.25">
      <c r="A39" s="35" t="s">
        <v>110</v>
      </c>
      <c r="B39" s="41" t="s">
        <v>118</v>
      </c>
      <c r="C39" s="97"/>
      <c r="D39" s="49"/>
      <c r="E39" s="5"/>
      <c r="F39" s="5"/>
      <c r="G39" s="5"/>
      <c r="H39" s="5"/>
      <c r="I39" s="43" t="s">
        <v>198</v>
      </c>
      <c r="J39" s="43" t="s">
        <v>198</v>
      </c>
      <c r="K39" s="55"/>
      <c r="L39" s="8"/>
      <c r="M39" s="8"/>
      <c r="N39" s="8"/>
      <c r="O39" s="8"/>
      <c r="P39" s="8"/>
      <c r="Q39" s="8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s="1" customFormat="1" ht="45" x14ac:dyDescent="0.25">
      <c r="A40" s="35" t="s">
        <v>111</v>
      </c>
      <c r="B40" s="41" t="s">
        <v>119</v>
      </c>
      <c r="C40" s="97"/>
      <c r="D40" s="49"/>
      <c r="E40" s="5"/>
      <c r="F40" s="5"/>
      <c r="G40" s="5"/>
      <c r="H40" s="5"/>
      <c r="I40" s="8"/>
      <c r="J40" s="43" t="s">
        <v>199</v>
      </c>
      <c r="K40" s="43" t="s">
        <v>199</v>
      </c>
      <c r="L40" s="8"/>
      <c r="M40" s="8"/>
      <c r="N40" s="8"/>
      <c r="O40" s="8"/>
      <c r="P40" s="8"/>
      <c r="Q40" s="8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s="1" customFormat="1" ht="48.75" customHeight="1" x14ac:dyDescent="0.25">
      <c r="A41" s="35" t="s">
        <v>112</v>
      </c>
      <c r="B41" s="41" t="s">
        <v>120</v>
      </c>
      <c r="C41" s="97"/>
      <c r="D41" s="49"/>
      <c r="E41" s="5"/>
      <c r="F41" s="5"/>
      <c r="G41" s="5"/>
      <c r="H41" s="5"/>
      <c r="I41" s="8"/>
      <c r="J41" s="8"/>
      <c r="K41" s="8"/>
      <c r="L41" s="8"/>
      <c r="M41" s="8"/>
      <c r="N41" s="43" t="s">
        <v>199</v>
      </c>
      <c r="O41" s="43" t="s">
        <v>199</v>
      </c>
      <c r="P41" s="34"/>
      <c r="Q41" s="8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</row>
    <row r="42" spans="1:28" s="1" customFormat="1" ht="30" x14ac:dyDescent="0.25">
      <c r="A42" s="35" t="s">
        <v>113</v>
      </c>
      <c r="B42" s="41" t="s">
        <v>121</v>
      </c>
      <c r="C42" s="97"/>
      <c r="D42" s="49"/>
      <c r="E42" s="5"/>
      <c r="F42" s="5"/>
      <c r="G42" s="5"/>
      <c r="H42" s="5"/>
      <c r="I42" s="8"/>
      <c r="J42" s="8"/>
      <c r="K42" s="8"/>
      <c r="L42" s="8"/>
      <c r="M42" s="8"/>
      <c r="N42" s="52"/>
      <c r="O42" s="43" t="s">
        <v>199</v>
      </c>
      <c r="P42" s="43" t="s">
        <v>199</v>
      </c>
      <c r="Q42" s="53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1:28" s="1" customFormat="1" ht="45" x14ac:dyDescent="0.25">
      <c r="A43" s="35" t="s">
        <v>114</v>
      </c>
      <c r="B43" s="41" t="s">
        <v>122</v>
      </c>
      <c r="C43" s="97"/>
      <c r="D43" s="49"/>
      <c r="E43" s="5"/>
      <c r="F43" s="5"/>
      <c r="G43" s="5"/>
      <c r="H43" s="5"/>
      <c r="I43" s="8"/>
      <c r="J43" s="8"/>
      <c r="K43" s="8"/>
      <c r="L43" s="8"/>
      <c r="M43" s="8"/>
      <c r="N43" s="63"/>
      <c r="O43" s="64"/>
      <c r="P43" s="43" t="s">
        <v>199</v>
      </c>
      <c r="Q43" s="43" t="s">
        <v>199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 spans="1:28" s="1" customFormat="1" ht="45" x14ac:dyDescent="0.25">
      <c r="A44" s="35" t="s">
        <v>115</v>
      </c>
      <c r="B44" s="41" t="s">
        <v>123</v>
      </c>
      <c r="C44" s="97"/>
      <c r="D44" s="49"/>
      <c r="E44" s="5"/>
      <c r="F44" s="5"/>
      <c r="G44" s="5"/>
      <c r="H44" s="5"/>
      <c r="I44" s="8"/>
      <c r="J44" s="8"/>
      <c r="K44" s="8"/>
      <c r="L44" s="8"/>
      <c r="M44" s="8"/>
      <c r="N44" s="63"/>
      <c r="O44" s="64"/>
      <c r="P44" s="43" t="s">
        <v>199</v>
      </c>
      <c r="Q44" s="43" t="s">
        <v>199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</row>
    <row r="45" spans="1:28" s="1" customFormat="1" ht="30" x14ac:dyDescent="0.25">
      <c r="A45" s="35" t="s">
        <v>116</v>
      </c>
      <c r="B45" s="45" t="s">
        <v>184</v>
      </c>
      <c r="C45" s="5"/>
      <c r="D45" s="49"/>
      <c r="E45" s="5"/>
      <c r="F45" s="5"/>
      <c r="G45" s="5"/>
      <c r="H45" s="5"/>
      <c r="I45" s="54">
        <v>70</v>
      </c>
      <c r="J45" s="54">
        <v>130</v>
      </c>
      <c r="K45" s="54">
        <v>60</v>
      </c>
      <c r="L45" s="28"/>
      <c r="M45" s="28"/>
      <c r="N45" s="54">
        <v>60</v>
      </c>
      <c r="O45" s="54">
        <v>120</v>
      </c>
      <c r="P45" s="54">
        <v>180</v>
      </c>
      <c r="Q45" s="54">
        <v>120</v>
      </c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</row>
    <row r="46" spans="1:28" s="1" customFormat="1" ht="45" x14ac:dyDescent="0.25">
      <c r="A46" s="42" t="str">
        <f>harm_real__wg_zadań!A14</f>
        <v>Zadanie 6</v>
      </c>
      <c r="B46" s="48" t="str">
        <f>harm_real__wg_zadań!B14</f>
        <v>Wsparcie uczniów i uczennic w zakresie zdobywania dodatkowych kwalifikacji i uprawnień w zawodzie technik spedytor</v>
      </c>
      <c r="C46" s="6">
        <f>harm_real__wg_zadań!C14</f>
        <v>15100</v>
      </c>
      <c r="D46" s="49" t="str">
        <f>harm_real__wg_zadań!D14</f>
        <v>23 (21 / 2)</v>
      </c>
      <c r="E46" s="44"/>
      <c r="F46" s="9"/>
      <c r="G46" s="9"/>
      <c r="H46" s="9"/>
      <c r="I46" s="10"/>
      <c r="J46" s="10"/>
      <c r="K46" s="10"/>
      <c r="L46" s="10"/>
      <c r="M46" s="10"/>
      <c r="N46" s="10"/>
      <c r="O46" s="10"/>
      <c r="P46" s="10"/>
      <c r="Q46" s="10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</row>
    <row r="47" spans="1:28" s="1" customFormat="1" ht="45" x14ac:dyDescent="0.25">
      <c r="A47" s="35" t="s">
        <v>124</v>
      </c>
      <c r="B47" s="41" t="s">
        <v>126</v>
      </c>
      <c r="C47" s="97"/>
      <c r="D47" s="49"/>
      <c r="E47" s="5"/>
      <c r="F47" s="5"/>
      <c r="G47" s="5"/>
      <c r="H47" s="5"/>
      <c r="I47" s="34"/>
      <c r="J47" s="33" t="s">
        <v>200</v>
      </c>
      <c r="K47" s="33" t="s">
        <v>201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</row>
    <row r="48" spans="1:28" s="1" customFormat="1" ht="30" x14ac:dyDescent="0.25">
      <c r="A48" s="35" t="s">
        <v>125</v>
      </c>
      <c r="B48" s="45" t="s">
        <v>127</v>
      </c>
      <c r="C48" s="97"/>
      <c r="D48" s="49"/>
      <c r="E48" s="5"/>
      <c r="F48" s="5"/>
      <c r="G48" s="5"/>
      <c r="H48" s="5"/>
      <c r="I48" s="8"/>
      <c r="J48" s="65">
        <v>40</v>
      </c>
      <c r="K48" s="65">
        <v>40</v>
      </c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1:28" s="1" customFormat="1" ht="30" x14ac:dyDescent="0.25">
      <c r="A49" s="42" t="str">
        <f>harm_real__wg_zadań!A16</f>
        <v>Zadanie 7</v>
      </c>
      <c r="B49" s="48" t="str">
        <f>harm_real__wg_zadań!B16</f>
        <v>Organizacja staży zawodowych dla uczennic i uczniów</v>
      </c>
      <c r="C49" s="6">
        <f>harm_real__wg_zadań!C16</f>
        <v>434000</v>
      </c>
      <c r="D49" s="49">
        <f>harm_real__wg_zadań!D16</f>
        <v>112</v>
      </c>
      <c r="E49" s="44"/>
      <c r="F49" s="9"/>
      <c r="G49" s="9"/>
      <c r="H49" s="9"/>
      <c r="I49" s="10"/>
      <c r="J49" s="10"/>
      <c r="K49" s="10"/>
      <c r="L49" s="10"/>
      <c r="M49" s="10"/>
      <c r="N49" s="10"/>
      <c r="O49" s="10"/>
      <c r="P49" s="10"/>
      <c r="Q49" s="10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</row>
    <row r="50" spans="1:28" s="1" customFormat="1" ht="30" x14ac:dyDescent="0.25">
      <c r="A50" s="35" t="s">
        <v>130</v>
      </c>
      <c r="B50" s="41" t="s">
        <v>128</v>
      </c>
      <c r="C50" s="97"/>
      <c r="D50" s="49"/>
      <c r="E50" s="5"/>
      <c r="F50" s="5"/>
      <c r="G50" s="5"/>
      <c r="H50" s="5"/>
      <c r="I50" s="34"/>
      <c r="J50" s="34"/>
      <c r="K50" s="33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</row>
    <row r="51" spans="1:28" s="1" customFormat="1" ht="30" x14ac:dyDescent="0.25">
      <c r="A51" s="35" t="s">
        <v>131</v>
      </c>
      <c r="B51" s="41" t="s">
        <v>129</v>
      </c>
      <c r="C51" s="97"/>
      <c r="D51" s="49"/>
      <c r="E51" s="5"/>
      <c r="F51" s="5"/>
      <c r="G51" s="5"/>
      <c r="H51" s="5"/>
      <c r="I51" s="8"/>
      <c r="J51" s="55"/>
      <c r="K51" s="43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</row>
    <row r="52" spans="1:28" s="1" customFormat="1" ht="75" x14ac:dyDescent="0.25">
      <c r="A52" s="35" t="s">
        <v>132</v>
      </c>
      <c r="B52" s="41" t="s">
        <v>133</v>
      </c>
      <c r="C52" s="97"/>
      <c r="D52" s="49"/>
      <c r="E52" s="5"/>
      <c r="F52" s="5"/>
      <c r="G52" s="5"/>
      <c r="H52" s="5"/>
      <c r="I52" s="8"/>
      <c r="J52" s="56"/>
      <c r="K52" s="62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</row>
    <row r="53" spans="1:28" s="1" customFormat="1" ht="30" x14ac:dyDescent="0.25">
      <c r="A53" s="42" t="str">
        <f>harm_real__wg_zadań!A18</f>
        <v>Zadanie 8</v>
      </c>
      <c r="B53" s="48" t="str">
        <f>harm_real__wg_zadań!B18</f>
        <v>Doradztwo zawodowe dla uczennic i uczniów</v>
      </c>
      <c r="C53" s="6">
        <f>harm_real__wg_zadań!C18</f>
        <v>122094</v>
      </c>
      <c r="D53" s="49">
        <f>harm_real__wg_zadań!D18</f>
        <v>133</v>
      </c>
      <c r="E53" s="44"/>
      <c r="F53" s="9"/>
      <c r="G53" s="9"/>
      <c r="H53" s="9"/>
      <c r="I53" s="10"/>
      <c r="J53" s="10"/>
      <c r="K53" s="10"/>
      <c r="L53" s="10"/>
      <c r="M53" s="10"/>
      <c r="N53" s="10"/>
      <c r="O53" s="10"/>
      <c r="P53" s="10"/>
      <c r="Q53" s="10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</row>
    <row r="54" spans="1:28" s="1" customFormat="1" ht="45" x14ac:dyDescent="0.25">
      <c r="A54" s="35" t="s">
        <v>134</v>
      </c>
      <c r="B54" s="41" t="s">
        <v>137</v>
      </c>
      <c r="C54" s="5"/>
      <c r="D54" s="49"/>
      <c r="E54" s="5"/>
      <c r="F54" s="5"/>
      <c r="G54" s="5"/>
      <c r="H54" s="31" t="s">
        <v>202</v>
      </c>
      <c r="I54" s="33" t="s">
        <v>203</v>
      </c>
      <c r="J54" s="34"/>
      <c r="K54" s="34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</row>
    <row r="55" spans="1:28" s="1" customFormat="1" ht="30" x14ac:dyDescent="0.25">
      <c r="A55" s="35" t="s">
        <v>135</v>
      </c>
      <c r="B55" s="41" t="s">
        <v>138</v>
      </c>
      <c r="C55" s="5"/>
      <c r="D55" s="49"/>
      <c r="E55" s="5"/>
      <c r="F55" s="5"/>
      <c r="G55" s="5"/>
      <c r="H55" s="31"/>
      <c r="I55" s="8"/>
      <c r="J55" s="55"/>
      <c r="K55" s="5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</row>
    <row r="56" spans="1:28" s="1" customFormat="1" ht="30" x14ac:dyDescent="0.25">
      <c r="A56" s="35" t="s">
        <v>136</v>
      </c>
      <c r="B56" s="45" t="s">
        <v>139</v>
      </c>
      <c r="C56" s="5"/>
      <c r="D56" s="49"/>
      <c r="E56" s="5"/>
      <c r="F56" s="5"/>
      <c r="G56" s="5"/>
      <c r="H56" s="37">
        <v>266</v>
      </c>
      <c r="I56" s="37">
        <v>266</v>
      </c>
      <c r="J56" s="56"/>
      <c r="K56" s="57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</row>
    <row r="57" spans="1:28" s="1" customFormat="1" x14ac:dyDescent="0.25">
      <c r="A57" s="42" t="str">
        <f>harm_real__wg_zadań!A20</f>
        <v>Zadanie 9</v>
      </c>
      <c r="B57" s="48" t="str">
        <f>harm_real__wg_zadań!B20</f>
        <v>Wyposazenie pracowni zawodowych</v>
      </c>
      <c r="C57" s="6">
        <f>harm_real__wg_zadań!C20</f>
        <v>242886</v>
      </c>
      <c r="D57" s="49"/>
      <c r="E57" s="44"/>
      <c r="F57" s="9"/>
      <c r="G57" s="9"/>
      <c r="H57" s="9"/>
      <c r="I57" s="10"/>
      <c r="J57" s="10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</row>
    <row r="58" spans="1:28" s="1" customFormat="1" x14ac:dyDescent="0.25">
      <c r="A58" s="35" t="s">
        <v>140</v>
      </c>
      <c r="B58" s="41" t="s">
        <v>151</v>
      </c>
      <c r="C58" s="5"/>
      <c r="D58" s="49"/>
      <c r="E58" s="5"/>
      <c r="F58" s="5"/>
      <c r="G58" s="5"/>
      <c r="H58" s="31"/>
      <c r="I58" s="34"/>
      <c r="J58" s="34"/>
      <c r="K58" s="34"/>
      <c r="L58" s="8"/>
      <c r="M58" s="8"/>
      <c r="N58" s="8"/>
      <c r="O58" s="8"/>
      <c r="P58" s="8"/>
      <c r="Q58" s="8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</row>
    <row r="59" spans="1:28" s="1" customFormat="1" x14ac:dyDescent="0.25">
      <c r="A59" s="35" t="s">
        <v>141</v>
      </c>
      <c r="B59" s="41" t="s">
        <v>152</v>
      </c>
      <c r="C59" s="5"/>
      <c r="D59" s="49"/>
      <c r="E59" s="5"/>
      <c r="F59" s="5"/>
      <c r="G59" s="5"/>
      <c r="H59" s="31"/>
      <c r="I59" s="8"/>
      <c r="J59" s="55"/>
      <c r="K59" s="55"/>
      <c r="L59" s="8"/>
      <c r="M59" s="8"/>
      <c r="N59" s="8"/>
      <c r="O59" s="8"/>
      <c r="P59" s="8"/>
      <c r="Q59" s="8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</row>
    <row r="60" spans="1:28" s="1" customFormat="1" ht="30" x14ac:dyDescent="0.25">
      <c r="A60" s="35" t="s">
        <v>142</v>
      </c>
      <c r="B60" s="41" t="s">
        <v>153</v>
      </c>
      <c r="C60" s="5"/>
      <c r="D60" s="49"/>
      <c r="E60" s="5"/>
      <c r="F60" s="5"/>
      <c r="G60" s="5"/>
      <c r="H60" s="31"/>
      <c r="I60" s="8"/>
      <c r="J60" s="66"/>
      <c r="K60" s="66"/>
      <c r="L60" s="8"/>
      <c r="M60" s="8"/>
      <c r="N60" s="8"/>
      <c r="O60" s="8"/>
      <c r="P60" s="8"/>
      <c r="Q60" s="8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</row>
    <row r="61" spans="1:28" s="1" customFormat="1" ht="30" x14ac:dyDescent="0.25">
      <c r="A61" s="35" t="s">
        <v>143</v>
      </c>
      <c r="B61" s="41" t="s">
        <v>154</v>
      </c>
      <c r="C61" s="5"/>
      <c r="D61" s="49"/>
      <c r="E61" s="5"/>
      <c r="F61" s="5"/>
      <c r="G61" s="5"/>
      <c r="H61" s="31"/>
      <c r="I61" s="8"/>
      <c r="J61" s="8"/>
      <c r="K61" s="8"/>
      <c r="L61" s="8"/>
      <c r="M61" s="8"/>
      <c r="N61" s="8"/>
      <c r="O61" s="34"/>
      <c r="P61" s="34"/>
      <c r="Q61" s="8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</row>
    <row r="62" spans="1:28" s="1" customFormat="1" x14ac:dyDescent="0.25">
      <c r="A62" s="35" t="s">
        <v>144</v>
      </c>
      <c r="B62" s="47" t="s">
        <v>155</v>
      </c>
      <c r="C62" s="5"/>
      <c r="D62" s="49"/>
      <c r="E62" s="5"/>
      <c r="F62" s="5"/>
      <c r="G62" s="5"/>
      <c r="H62" s="31"/>
      <c r="I62" s="8"/>
      <c r="J62" s="8"/>
      <c r="K62" s="8"/>
      <c r="L62" s="8"/>
      <c r="M62" s="8"/>
      <c r="N62" s="61"/>
      <c r="O62" s="61"/>
      <c r="P62" s="61"/>
      <c r="Q62" s="61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</row>
    <row r="63" spans="1:28" s="1" customFormat="1" x14ac:dyDescent="0.25">
      <c r="A63" s="35" t="s">
        <v>145</v>
      </c>
      <c r="B63" s="41" t="s">
        <v>156</v>
      </c>
      <c r="C63" s="5"/>
      <c r="D63" s="49"/>
      <c r="E63" s="5"/>
      <c r="F63" s="5"/>
      <c r="G63" s="5"/>
      <c r="H63" s="31"/>
      <c r="I63" s="8"/>
      <c r="J63" s="58"/>
      <c r="K63" s="58"/>
      <c r="L63" s="8"/>
      <c r="M63" s="8"/>
      <c r="N63" s="8"/>
      <c r="O63" s="8"/>
      <c r="P63" s="8"/>
      <c r="Q63" s="8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</row>
    <row r="64" spans="1:28" s="1" customFormat="1" x14ac:dyDescent="0.25">
      <c r="A64" s="35" t="s">
        <v>146</v>
      </c>
      <c r="B64" s="41" t="s">
        <v>157</v>
      </c>
      <c r="C64" s="5"/>
      <c r="D64" s="49"/>
      <c r="E64" s="5"/>
      <c r="F64" s="5"/>
      <c r="G64" s="5"/>
      <c r="H64" s="31"/>
      <c r="I64" s="8"/>
      <c r="J64" s="58"/>
      <c r="K64" s="58"/>
      <c r="L64" s="8"/>
      <c r="M64" s="8"/>
      <c r="N64" s="8"/>
      <c r="O64" s="8"/>
      <c r="P64" s="8"/>
      <c r="Q64" s="8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</row>
    <row r="65" spans="1:28" s="1" customFormat="1" x14ac:dyDescent="0.25">
      <c r="A65" s="35" t="s">
        <v>147</v>
      </c>
      <c r="B65" s="41" t="s">
        <v>158</v>
      </c>
      <c r="C65" s="5"/>
      <c r="D65" s="49"/>
      <c r="E65" s="5"/>
      <c r="F65" s="5"/>
      <c r="G65" s="5"/>
      <c r="H65" s="31"/>
      <c r="I65" s="8"/>
      <c r="J65" s="55"/>
      <c r="K65" s="55"/>
      <c r="L65" s="8"/>
      <c r="M65" s="8"/>
      <c r="N65" s="8"/>
      <c r="O65" s="8"/>
      <c r="P65" s="8"/>
      <c r="Q65" s="8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</row>
    <row r="66" spans="1:28" s="1" customFormat="1" x14ac:dyDescent="0.25">
      <c r="A66" s="35" t="s">
        <v>148</v>
      </c>
      <c r="B66" s="41" t="s">
        <v>159</v>
      </c>
      <c r="C66" s="5"/>
      <c r="D66" s="49"/>
      <c r="E66" s="5"/>
      <c r="F66" s="5"/>
      <c r="G66" s="5"/>
      <c r="H66" s="31"/>
      <c r="I66" s="8"/>
      <c r="J66" s="66"/>
      <c r="K66" s="66"/>
      <c r="L66" s="8"/>
      <c r="M66" s="8"/>
      <c r="N66" s="8"/>
      <c r="O66" s="8"/>
      <c r="P66" s="8"/>
      <c r="Q66" s="8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</row>
    <row r="67" spans="1:28" s="1" customFormat="1" x14ac:dyDescent="0.25">
      <c r="A67" s="35" t="s">
        <v>149</v>
      </c>
      <c r="B67" s="41" t="s">
        <v>160</v>
      </c>
      <c r="C67" s="5"/>
      <c r="D67" s="49"/>
      <c r="E67" s="5"/>
      <c r="F67" s="5"/>
      <c r="G67" s="5"/>
      <c r="H67" s="31"/>
      <c r="I67" s="8"/>
      <c r="J67" s="8"/>
      <c r="K67" s="8"/>
      <c r="L67" s="8"/>
      <c r="M67" s="8"/>
      <c r="N67" s="8"/>
      <c r="O67" s="34"/>
      <c r="P67" s="34"/>
      <c r="Q67" s="8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</row>
    <row r="68" spans="1:28" s="1" customFormat="1" x14ac:dyDescent="0.25">
      <c r="A68" s="35" t="s">
        <v>150</v>
      </c>
      <c r="B68" s="41" t="s">
        <v>170</v>
      </c>
      <c r="C68" s="5"/>
      <c r="D68" s="49"/>
      <c r="E68" s="5"/>
      <c r="F68" s="5"/>
      <c r="G68" s="5"/>
      <c r="H68" s="31"/>
      <c r="I68" s="34"/>
      <c r="J68" s="34"/>
      <c r="K68" s="34"/>
      <c r="L68" s="8"/>
      <c r="M68" s="8"/>
      <c r="N68" s="8"/>
      <c r="O68" s="8"/>
      <c r="P68" s="8"/>
      <c r="Q68" s="8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</row>
    <row r="69" spans="1:28" s="1" customFormat="1" x14ac:dyDescent="0.25">
      <c r="A69" s="35" t="s">
        <v>161</v>
      </c>
      <c r="B69" s="41" t="s">
        <v>171</v>
      </c>
      <c r="C69" s="5"/>
      <c r="D69" s="49"/>
      <c r="E69" s="5"/>
      <c r="F69" s="5"/>
      <c r="G69" s="5"/>
      <c r="H69" s="31"/>
      <c r="I69" s="8"/>
      <c r="J69" s="55"/>
      <c r="K69" s="55"/>
      <c r="L69" s="8"/>
      <c r="M69" s="8"/>
      <c r="N69" s="8"/>
      <c r="O69" s="8"/>
      <c r="P69" s="8"/>
      <c r="Q69" s="8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</row>
    <row r="70" spans="1:28" s="1" customFormat="1" x14ac:dyDescent="0.25">
      <c r="A70" s="35" t="s">
        <v>162</v>
      </c>
      <c r="B70" s="41" t="s">
        <v>172</v>
      </c>
      <c r="C70" s="5"/>
      <c r="D70" s="49"/>
      <c r="E70" s="5"/>
      <c r="F70" s="5"/>
      <c r="G70" s="5"/>
      <c r="H70" s="31"/>
      <c r="I70" s="8"/>
      <c r="J70" s="66"/>
      <c r="K70" s="66"/>
      <c r="L70" s="8"/>
      <c r="M70" s="8"/>
      <c r="N70" s="8"/>
      <c r="O70" s="8"/>
      <c r="P70" s="8"/>
      <c r="Q70" s="8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</row>
    <row r="71" spans="1:28" s="1" customFormat="1" x14ac:dyDescent="0.25">
      <c r="A71" s="35" t="s">
        <v>163</v>
      </c>
      <c r="B71" s="41" t="s">
        <v>173</v>
      </c>
      <c r="C71" s="5"/>
      <c r="D71" s="49"/>
      <c r="E71" s="5"/>
      <c r="F71" s="5"/>
      <c r="G71" s="5"/>
      <c r="H71" s="31"/>
      <c r="I71" s="8"/>
      <c r="J71" s="8"/>
      <c r="K71" s="8"/>
      <c r="L71" s="8"/>
      <c r="M71" s="8"/>
      <c r="N71" s="8"/>
      <c r="O71" s="34"/>
      <c r="P71" s="34"/>
      <c r="Q71" s="8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</row>
    <row r="72" spans="1:28" s="1" customFormat="1" x14ac:dyDescent="0.25">
      <c r="A72" s="35" t="s">
        <v>164</v>
      </c>
      <c r="B72" s="47" t="s">
        <v>174</v>
      </c>
      <c r="C72" s="5"/>
      <c r="D72" s="49"/>
      <c r="E72" s="5"/>
      <c r="F72" s="5"/>
      <c r="G72" s="5"/>
      <c r="H72" s="31"/>
      <c r="I72" s="8"/>
      <c r="J72" s="8"/>
      <c r="K72" s="8"/>
      <c r="L72" s="8"/>
      <c r="M72" s="8"/>
      <c r="N72" s="61"/>
      <c r="O72" s="61"/>
      <c r="P72" s="61"/>
      <c r="Q72" s="61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</row>
    <row r="73" spans="1:28" s="1" customFormat="1" x14ac:dyDescent="0.25">
      <c r="A73" s="35" t="s">
        <v>165</v>
      </c>
      <c r="B73" s="41" t="s">
        <v>175</v>
      </c>
      <c r="C73" s="5"/>
      <c r="D73" s="49"/>
      <c r="E73" s="5"/>
      <c r="F73" s="5"/>
      <c r="G73" s="5"/>
      <c r="H73" s="8"/>
      <c r="I73" s="31"/>
      <c r="J73" s="58"/>
      <c r="K73" s="58"/>
      <c r="L73" s="8"/>
      <c r="M73" s="8"/>
      <c r="N73" s="8"/>
      <c r="O73" s="8"/>
      <c r="P73" s="8"/>
      <c r="Q73" s="8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</row>
    <row r="74" spans="1:28" s="1" customFormat="1" x14ac:dyDescent="0.25">
      <c r="A74" s="35" t="s">
        <v>166</v>
      </c>
      <c r="B74" s="41" t="s">
        <v>176</v>
      </c>
      <c r="C74" s="5"/>
      <c r="D74" s="49"/>
      <c r="E74" s="5"/>
      <c r="F74" s="5"/>
      <c r="G74" s="5"/>
      <c r="H74" s="31"/>
      <c r="I74" s="8"/>
      <c r="J74" s="58"/>
      <c r="K74" s="58"/>
      <c r="L74" s="8"/>
      <c r="M74" s="8"/>
      <c r="N74" s="8"/>
      <c r="O74" s="8"/>
      <c r="P74" s="8"/>
      <c r="Q74" s="8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</row>
    <row r="75" spans="1:28" s="1" customFormat="1" x14ac:dyDescent="0.25">
      <c r="A75" s="35" t="s">
        <v>167</v>
      </c>
      <c r="B75" s="41" t="s">
        <v>177</v>
      </c>
      <c r="C75" s="5"/>
      <c r="D75" s="49"/>
      <c r="E75" s="5"/>
      <c r="F75" s="5"/>
      <c r="G75" s="5"/>
      <c r="H75" s="31"/>
      <c r="I75" s="8"/>
      <c r="J75" s="55"/>
      <c r="K75" s="55"/>
      <c r="L75" s="8"/>
      <c r="M75" s="8"/>
      <c r="N75" s="8"/>
      <c r="O75" s="8"/>
      <c r="P75" s="8"/>
      <c r="Q75" s="8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</row>
    <row r="76" spans="1:28" s="1" customFormat="1" x14ac:dyDescent="0.25">
      <c r="A76" s="35" t="s">
        <v>168</v>
      </c>
      <c r="B76" s="41" t="s">
        <v>178</v>
      </c>
      <c r="C76" s="5"/>
      <c r="D76" s="49"/>
      <c r="E76" s="5"/>
      <c r="F76" s="5"/>
      <c r="G76" s="5"/>
      <c r="H76" s="31"/>
      <c r="I76" s="8"/>
      <c r="J76" s="66"/>
      <c r="K76" s="66"/>
      <c r="L76" s="8"/>
      <c r="M76" s="8"/>
      <c r="N76" s="8"/>
      <c r="O76" s="8"/>
      <c r="P76" s="8"/>
      <c r="Q76" s="8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</row>
    <row r="77" spans="1:28" s="1" customFormat="1" x14ac:dyDescent="0.25">
      <c r="A77" s="35" t="s">
        <v>169</v>
      </c>
      <c r="B77" s="41" t="s">
        <v>179</v>
      </c>
      <c r="C77" s="5"/>
      <c r="D77" s="49"/>
      <c r="E77" s="5"/>
      <c r="F77" s="5"/>
      <c r="G77" s="5"/>
      <c r="H77" s="31"/>
      <c r="I77" s="8"/>
      <c r="J77" s="21"/>
      <c r="K77" s="21"/>
      <c r="L77" s="8"/>
      <c r="M77" s="8"/>
      <c r="N77" s="8"/>
      <c r="O77" s="8"/>
      <c r="P77" s="8"/>
      <c r="Q77" s="8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</row>
    <row r="78" spans="1:28" s="1" customFormat="1" x14ac:dyDescent="0.25">
      <c r="A78" s="35" t="s">
        <v>180</v>
      </c>
      <c r="B78" s="41" t="s">
        <v>181</v>
      </c>
      <c r="C78" s="5"/>
      <c r="D78" s="49"/>
      <c r="E78" s="5"/>
      <c r="F78" s="5"/>
      <c r="G78" s="5"/>
      <c r="H78" s="31"/>
      <c r="I78" s="8"/>
      <c r="J78" s="8"/>
      <c r="K78" s="8"/>
      <c r="L78" s="8"/>
      <c r="M78" s="8"/>
      <c r="N78" s="8"/>
      <c r="O78" s="34"/>
      <c r="P78" s="34"/>
      <c r="Q78" s="8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</row>
    <row r="79" spans="1:28" s="1" customFormat="1" x14ac:dyDescent="0.25">
      <c r="A79" s="35" t="s">
        <v>183</v>
      </c>
      <c r="B79" s="41" t="s">
        <v>182</v>
      </c>
      <c r="C79" s="5"/>
      <c r="D79" s="49"/>
      <c r="E79" s="5"/>
      <c r="F79" s="5"/>
      <c r="G79" s="5"/>
      <c r="H79" s="31"/>
      <c r="I79" s="8"/>
      <c r="J79" s="8"/>
      <c r="K79" s="8"/>
      <c r="L79" s="8"/>
      <c r="M79" s="8"/>
      <c r="N79" s="61"/>
      <c r="O79" s="61"/>
      <c r="P79" s="61"/>
      <c r="Q79" s="61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</row>
    <row r="82" spans="1:2" x14ac:dyDescent="0.25">
      <c r="A82" s="1" t="s">
        <v>17</v>
      </c>
    </row>
    <row r="83" spans="1:2" x14ac:dyDescent="0.25">
      <c r="A83" s="30"/>
      <c r="B83" s="1" t="s">
        <v>18</v>
      </c>
    </row>
    <row r="84" spans="1:2" x14ac:dyDescent="0.25">
      <c r="A84" s="2"/>
      <c r="B84" s="1" t="s">
        <v>62</v>
      </c>
    </row>
    <row r="85" spans="1:2" x14ac:dyDescent="0.25">
      <c r="A85" s="32"/>
      <c r="B85" s="1" t="s">
        <v>19</v>
      </c>
    </row>
  </sheetData>
  <mergeCells count="13">
    <mergeCell ref="J7:K7"/>
    <mergeCell ref="N9:O9"/>
    <mergeCell ref="P9:Q9"/>
    <mergeCell ref="F1:Q1"/>
    <mergeCell ref="R1:AB1"/>
    <mergeCell ref="F2:H2"/>
    <mergeCell ref="I2:K2"/>
    <mergeCell ref="L2:N2"/>
    <mergeCell ref="O2:Q2"/>
    <mergeCell ref="R2:T2"/>
    <mergeCell ref="U2:W2"/>
    <mergeCell ref="X2:Z2"/>
    <mergeCell ref="AA2:AB2"/>
  </mergeCells>
  <pageMargins left="0.7" right="0.7" top="0.3" bottom="0.3" header="0.3" footer="0.3"/>
  <pageSetup paperSize="9" firstPageNumber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L65"/>
  <sheetViews>
    <sheetView zoomScale="75" zoomScaleNormal="75" zoomScalePageLayoutView="60" workbookViewId="0">
      <pane xSplit="1" ySplit="1" topLeftCell="B38" activePane="bottomRight" state="frozen"/>
      <selection pane="topRight" activeCell="B1" sqref="B1"/>
      <selection pane="bottomLeft" activeCell="A4" sqref="A4"/>
      <selection pane="bottomRight" activeCell="C60" sqref="C60:F63"/>
    </sheetView>
  </sheetViews>
  <sheetFormatPr defaultRowHeight="15" x14ac:dyDescent="0.25"/>
  <cols>
    <col min="1" max="1" width="10.85546875" style="1" customWidth="1"/>
    <col min="2" max="2" width="35" style="1" customWidth="1"/>
    <col min="3" max="3" width="17.7109375" style="1" customWidth="1"/>
    <col min="4" max="4" width="16.85546875" style="1" bestFit="1" customWidth="1"/>
    <col min="5" max="5" width="20.85546875" style="1" customWidth="1"/>
    <col min="6" max="6" width="23.5703125" style="1" customWidth="1"/>
    <col min="7" max="7" width="18.42578125" style="1" customWidth="1"/>
    <col min="8" max="8" width="28.140625" style="1" customWidth="1"/>
    <col min="9" max="9" width="18.7109375" style="1" customWidth="1"/>
    <col min="10" max="10" width="18.42578125" style="1" customWidth="1"/>
    <col min="11" max="11" width="18.7109375" style="1" customWidth="1"/>
    <col min="12" max="12" width="23.7109375" style="1" customWidth="1"/>
    <col min="13" max="16384" width="9.140625" style="1"/>
  </cols>
  <sheetData>
    <row r="1" spans="1:12" ht="45" customHeight="1" x14ac:dyDescent="0.25">
      <c r="A1" s="73" t="s">
        <v>211</v>
      </c>
      <c r="B1" s="73" t="s">
        <v>212</v>
      </c>
      <c r="C1" s="81" t="s">
        <v>213</v>
      </c>
      <c r="D1" s="83" t="s">
        <v>20</v>
      </c>
      <c r="E1" s="82" t="s">
        <v>214</v>
      </c>
      <c r="F1" s="84" t="s">
        <v>21</v>
      </c>
      <c r="G1" s="84" t="s">
        <v>22</v>
      </c>
      <c r="H1" s="84" t="s">
        <v>23</v>
      </c>
      <c r="I1" s="84" t="s">
        <v>24</v>
      </c>
      <c r="J1" s="84" t="s">
        <v>25</v>
      </c>
      <c r="K1" s="84" t="s">
        <v>26</v>
      </c>
      <c r="L1" s="85" t="s">
        <v>28</v>
      </c>
    </row>
    <row r="2" spans="1:12" ht="45" customHeight="1" x14ac:dyDescent="0.25">
      <c r="A2" s="73" t="s">
        <v>204</v>
      </c>
      <c r="B2" s="73" t="s">
        <v>205</v>
      </c>
      <c r="C2" s="74"/>
      <c r="D2" s="74"/>
      <c r="E2" s="75"/>
      <c r="F2" s="86"/>
      <c r="G2" s="86"/>
      <c r="H2" s="86"/>
      <c r="I2" s="86"/>
      <c r="J2" s="86"/>
      <c r="K2" s="86"/>
      <c r="L2" s="86"/>
    </row>
    <row r="3" spans="1:12" ht="30" x14ac:dyDescent="0.25">
      <c r="A3" s="93" t="s">
        <v>206</v>
      </c>
      <c r="B3" s="94" t="s">
        <v>205</v>
      </c>
      <c r="C3" s="94"/>
      <c r="D3" s="94" t="s">
        <v>219</v>
      </c>
      <c r="E3" s="94" t="s">
        <v>27</v>
      </c>
      <c r="F3" s="39">
        <v>42789</v>
      </c>
      <c r="G3" s="39">
        <f>F3+4</f>
        <v>42793</v>
      </c>
      <c r="H3" s="39">
        <f>G3+1</f>
        <v>42794</v>
      </c>
      <c r="I3" s="39">
        <f>H3</f>
        <v>42794</v>
      </c>
      <c r="J3" s="39">
        <f>I3+7</f>
        <v>42801</v>
      </c>
      <c r="K3" s="38">
        <f>J3+2</f>
        <v>42803</v>
      </c>
      <c r="L3" s="36" t="s">
        <v>29</v>
      </c>
    </row>
    <row r="4" spans="1:12" ht="30" x14ac:dyDescent="0.25">
      <c r="A4" s="93" t="s">
        <v>207</v>
      </c>
      <c r="B4" s="94" t="s">
        <v>209</v>
      </c>
      <c r="C4" s="94"/>
      <c r="D4" s="94" t="s">
        <v>219</v>
      </c>
      <c r="E4" s="94" t="s">
        <v>27</v>
      </c>
      <c r="F4" s="39">
        <v>42789</v>
      </c>
      <c r="G4" s="39">
        <f>F4+4</f>
        <v>42793</v>
      </c>
      <c r="H4" s="39">
        <f t="shared" ref="H4" si="0">G4+1</f>
        <v>42794</v>
      </c>
      <c r="I4" s="39">
        <f t="shared" ref="I4" si="1">H4</f>
        <v>42794</v>
      </c>
      <c r="J4" s="39">
        <f t="shared" ref="J4" si="2">I4+7</f>
        <v>42801</v>
      </c>
      <c r="K4" s="38">
        <f t="shared" ref="K4" si="3">J4+2</f>
        <v>42803</v>
      </c>
      <c r="L4" s="36" t="s">
        <v>29</v>
      </c>
    </row>
    <row r="5" spans="1:12" ht="30" x14ac:dyDescent="0.25">
      <c r="A5" s="93" t="s">
        <v>208</v>
      </c>
      <c r="B5" s="94" t="s">
        <v>210</v>
      </c>
      <c r="C5" s="94"/>
      <c r="D5" s="94" t="s">
        <v>219</v>
      </c>
      <c r="E5" s="94" t="s">
        <v>27</v>
      </c>
      <c r="F5" s="39">
        <v>42786</v>
      </c>
      <c r="G5" s="39">
        <f>F5+2</f>
        <v>42788</v>
      </c>
      <c r="H5" s="39">
        <f>G5+6</f>
        <v>42794</v>
      </c>
      <c r="I5" s="39">
        <f t="shared" ref="I5" si="4">H5</f>
        <v>42794</v>
      </c>
      <c r="J5" s="39">
        <f t="shared" ref="J5" si="5">I5+7</f>
        <v>42801</v>
      </c>
      <c r="K5" s="38">
        <f t="shared" ref="K5" si="6">J5+2</f>
        <v>42803</v>
      </c>
      <c r="L5" s="36" t="s">
        <v>29</v>
      </c>
    </row>
    <row r="6" spans="1:12" ht="60" x14ac:dyDescent="0.25">
      <c r="A6" s="87" t="str">
        <f>harm_real__wg_zadań_i_wydatków!A4</f>
        <v>Zadanie 1</v>
      </c>
      <c r="B6" s="88" t="str">
        <f>harm_real__wg_zadań_i_wydatków!B4</f>
        <v>Wsparcie uczniów i uczennic w zakresie zdobywania dodatkowych kwalifikacji i uprawnień w zawodzie technik awionik</v>
      </c>
      <c r="C6" s="89"/>
      <c r="D6" s="90"/>
      <c r="E6" s="91"/>
      <c r="F6" s="92"/>
      <c r="G6" s="92"/>
      <c r="H6" s="92"/>
      <c r="I6" s="92"/>
      <c r="J6" s="92"/>
      <c r="K6" s="92"/>
      <c r="L6" s="90"/>
    </row>
    <row r="7" spans="1:12" ht="45" x14ac:dyDescent="0.25">
      <c r="A7" s="67" t="str">
        <f>harm_real__wg_zadań_i_wydatków!A5</f>
        <v>1.1</v>
      </c>
      <c r="B7" s="4" t="str">
        <f>harm_real__wg_zadań_i_wydatków!B5</f>
        <v>Kurs  szybowcowy  grupowy  dla 16 osób zakończony  egzaminem,  faktura</v>
      </c>
      <c r="C7" s="98">
        <f>harm_real__wg_zadań_i_wydatków!C5</f>
        <v>0</v>
      </c>
      <c r="D7" s="5" t="s">
        <v>215</v>
      </c>
      <c r="E7" s="36"/>
      <c r="F7" s="95"/>
      <c r="G7" s="38">
        <f>F7+7</f>
        <v>7</v>
      </c>
      <c r="H7" s="38">
        <f>G7+1</f>
        <v>8</v>
      </c>
      <c r="I7" s="38">
        <f>H7</f>
        <v>8</v>
      </c>
      <c r="J7" s="38">
        <f>I7+7</f>
        <v>15</v>
      </c>
      <c r="K7" s="38">
        <f>J7+2</f>
        <v>17</v>
      </c>
      <c r="L7" s="36"/>
    </row>
    <row r="8" spans="1:12" ht="45" x14ac:dyDescent="0.25">
      <c r="A8" s="67" t="str">
        <f>harm_real__wg_zadań_i_wydatków!A6</f>
        <v>1.2</v>
      </c>
      <c r="B8" s="4" t="str">
        <f>harm_real__wg_zadań_i_wydatków!B6</f>
        <v>Kurs uprawnienia elektryczne do 1kV (2 grupy  po 4 osoby) zakończony  egzaminem,  faktura</v>
      </c>
      <c r="C8" s="98">
        <f>harm_real__wg_zadań_i_wydatków!C6</f>
        <v>0</v>
      </c>
      <c r="D8" s="5" t="s">
        <v>216</v>
      </c>
      <c r="E8" s="36"/>
      <c r="F8" s="95"/>
      <c r="G8" s="38">
        <f t="shared" ref="G8" si="7">F8+7</f>
        <v>7</v>
      </c>
      <c r="H8" s="38">
        <f t="shared" ref="H8" si="8">G8+1</f>
        <v>8</v>
      </c>
      <c r="I8" s="38">
        <f t="shared" ref="I8" si="9">H8</f>
        <v>8</v>
      </c>
      <c r="J8" s="38">
        <f t="shared" ref="J8" si="10">I8+7</f>
        <v>15</v>
      </c>
      <c r="K8" s="38">
        <f t="shared" ref="K8" si="11">J8+2</f>
        <v>17</v>
      </c>
      <c r="L8" s="5"/>
    </row>
    <row r="9" spans="1:12" ht="65.25" customHeight="1" x14ac:dyDescent="0.25">
      <c r="A9" s="67" t="str">
        <f>harm_real__wg_zadań_i_wydatków!A8</f>
        <v>1.4</v>
      </c>
      <c r="B9" s="4" t="str">
        <f>harm_real__wg_zadań_i_wydatków!B8</f>
        <v>kurs  symulacji i badania właściwości układów  elektronicznych w  programie MULTISIM  (2 grupy  po 8 osób),  faktura</v>
      </c>
      <c r="C9" s="98">
        <f>harm_real__wg_zadań_i_wydatków!C8</f>
        <v>0</v>
      </c>
      <c r="D9" s="5" t="s">
        <v>217</v>
      </c>
      <c r="E9" s="36"/>
      <c r="F9" s="95"/>
      <c r="G9" s="38">
        <f t="shared" ref="G9" si="12">F9+7</f>
        <v>7</v>
      </c>
      <c r="H9" s="38">
        <f t="shared" ref="H9" si="13">G9+1</f>
        <v>8</v>
      </c>
      <c r="I9" s="38">
        <f t="shared" ref="I9" si="14">H9</f>
        <v>8</v>
      </c>
      <c r="J9" s="38">
        <f t="shared" ref="J9" si="15">I9+7</f>
        <v>15</v>
      </c>
      <c r="K9" s="38">
        <f t="shared" ref="K9" si="16">J9+2</f>
        <v>17</v>
      </c>
      <c r="L9" s="5"/>
    </row>
    <row r="10" spans="1:12" ht="60" x14ac:dyDescent="0.25">
      <c r="A10" s="67" t="str">
        <f>harm_real__wg_zadań_i_wydatków!A9</f>
        <v>1.5</v>
      </c>
      <c r="B10" s="4" t="str">
        <f>harm_real__wg_zadań_i_wydatków!B9</f>
        <v>kurs  programowania drukarek  3D  i obrabiarek  numerycznych sterowanych komputerowo (2 grupy  po 8 osób),  faktura</v>
      </c>
      <c r="C10" s="98">
        <f>harm_real__wg_zadań_i_wydatków!C9</f>
        <v>0</v>
      </c>
      <c r="D10" s="5" t="s">
        <v>218</v>
      </c>
      <c r="E10" s="36"/>
      <c r="F10" s="95"/>
      <c r="G10" s="38">
        <f t="shared" ref="G10:G12" si="17">F10+7</f>
        <v>7</v>
      </c>
      <c r="H10" s="38">
        <f t="shared" ref="H10:H12" si="18">G10+1</f>
        <v>8</v>
      </c>
      <c r="I10" s="38">
        <f t="shared" ref="I10:I12" si="19">H10</f>
        <v>8</v>
      </c>
      <c r="J10" s="38">
        <f t="shared" ref="J10:J12" si="20">I10+7</f>
        <v>15</v>
      </c>
      <c r="K10" s="38">
        <f t="shared" ref="K10:K12" si="21">J10+2</f>
        <v>17</v>
      </c>
      <c r="L10" s="5"/>
    </row>
    <row r="11" spans="1:12" ht="75" x14ac:dyDescent="0.25">
      <c r="A11" s="87" t="str">
        <f>harm_real__wg_zadań_i_wydatków!A11</f>
        <v>Zadanie 2</v>
      </c>
      <c r="B11" s="88" t="str">
        <f>harm_real__wg_zadań_i_wydatków!B11</f>
        <v>Wsparcie uczniów i uczennic w zakresie zdobywania dodatkowych kwalifikacji i uprawnień w zawodzie technik żywienia i usług gastronomicznych</v>
      </c>
      <c r="C11" s="89"/>
      <c r="D11" s="90"/>
      <c r="E11" s="91"/>
      <c r="F11" s="92"/>
      <c r="G11" s="92"/>
      <c r="H11" s="92"/>
      <c r="I11" s="92"/>
      <c r="J11" s="92"/>
      <c r="K11" s="92"/>
      <c r="L11" s="90"/>
    </row>
    <row r="12" spans="1:12" ht="30" x14ac:dyDescent="0.25">
      <c r="A12" s="67" t="str">
        <f>harm_real__wg_zadań_i_wydatków!A12</f>
        <v>2.1</v>
      </c>
      <c r="B12" s="4" t="str">
        <f>harm_real__wg_zadań_i_wydatków!B12</f>
        <v>Kurs  garnirowania i carvingu (2 grupy po 13 osób),  faktura</v>
      </c>
      <c r="C12" s="98">
        <f>harm_real__wg_zadań_i_wydatków!C12</f>
        <v>0</v>
      </c>
      <c r="D12" s="5" t="s">
        <v>220</v>
      </c>
      <c r="E12" s="36"/>
      <c r="F12" s="95"/>
      <c r="G12" s="38">
        <f t="shared" si="17"/>
        <v>7</v>
      </c>
      <c r="H12" s="38">
        <f t="shared" si="18"/>
        <v>8</v>
      </c>
      <c r="I12" s="38">
        <f t="shared" si="19"/>
        <v>8</v>
      </c>
      <c r="J12" s="38">
        <f t="shared" si="20"/>
        <v>15</v>
      </c>
      <c r="K12" s="38">
        <f t="shared" si="21"/>
        <v>17</v>
      </c>
      <c r="L12" s="5"/>
    </row>
    <row r="13" spans="1:12" ht="30" x14ac:dyDescent="0.25">
      <c r="A13" s="67" t="str">
        <f>harm_real__wg_zadań_i_wydatków!A15</f>
        <v>2.4</v>
      </c>
      <c r="B13" s="4" t="str">
        <f>harm_real__wg_zadań_i_wydatków!B15</f>
        <v>Kurs kelnerski (2 grupy po 13 osób), faktura</v>
      </c>
      <c r="C13" s="98">
        <f>harm_real__wg_zadań_i_wydatków!C15</f>
        <v>0</v>
      </c>
      <c r="D13" s="5" t="s">
        <v>217</v>
      </c>
      <c r="E13" s="36"/>
      <c r="F13" s="95"/>
      <c r="G13" s="38">
        <f t="shared" ref="G13:G15" si="22">F13+7</f>
        <v>7</v>
      </c>
      <c r="H13" s="38">
        <f t="shared" ref="H13:H15" si="23">G13+1</f>
        <v>8</v>
      </c>
      <c r="I13" s="38">
        <f t="shared" ref="I13:I15" si="24">H13</f>
        <v>8</v>
      </c>
      <c r="J13" s="38">
        <f t="shared" ref="J13:J15" si="25">I13+7</f>
        <v>15</v>
      </c>
      <c r="K13" s="38">
        <f t="shared" ref="K13:K15" si="26">J13+2</f>
        <v>17</v>
      </c>
      <c r="L13" s="5"/>
    </row>
    <row r="14" spans="1:12" ht="65.25" customHeight="1" x14ac:dyDescent="0.25">
      <c r="A14" s="87" t="str">
        <f>harm_real__wg_zadań_i_wydatków!A18</f>
        <v>Zadanie 3</v>
      </c>
      <c r="B14" s="88" t="str">
        <f>harm_real__wg_zadań_i_wydatków!B18</f>
        <v>Wsparcie uczniów i uczennic w zakresie zdobywania dodatkowych kwalifikacji i uprawnień w zawodzie technik hotelarstwa</v>
      </c>
      <c r="C14" s="89"/>
      <c r="D14" s="90"/>
      <c r="E14" s="91"/>
      <c r="F14" s="92"/>
      <c r="G14" s="92"/>
      <c r="H14" s="92"/>
      <c r="I14" s="92"/>
      <c r="J14" s="92"/>
      <c r="K14" s="92"/>
      <c r="L14" s="90"/>
    </row>
    <row r="15" spans="1:12" ht="30" x14ac:dyDescent="0.25">
      <c r="A15" s="67" t="str">
        <f>harm_real__wg_zadań_i_wydatków!A19</f>
        <v>3.1</v>
      </c>
      <c r="B15" s="4" t="str">
        <f>harm_real__wg_zadań_i_wydatków!B19</f>
        <v>Kurs barmański (2 grupy po 12 osób), faktura</v>
      </c>
      <c r="C15" s="98">
        <f>harm_real__wg_zadań_i_wydatków!C19</f>
        <v>0</v>
      </c>
      <c r="D15" s="5" t="s">
        <v>220</v>
      </c>
      <c r="E15" s="36"/>
      <c r="F15" s="95"/>
      <c r="G15" s="38">
        <f t="shared" si="22"/>
        <v>7</v>
      </c>
      <c r="H15" s="38">
        <f t="shared" si="23"/>
        <v>8</v>
      </c>
      <c r="I15" s="38">
        <f t="shared" si="24"/>
        <v>8</v>
      </c>
      <c r="J15" s="38">
        <f t="shared" si="25"/>
        <v>15</v>
      </c>
      <c r="K15" s="38">
        <f t="shared" si="26"/>
        <v>17</v>
      </c>
      <c r="L15" s="5"/>
    </row>
    <row r="16" spans="1:12" ht="30" x14ac:dyDescent="0.25">
      <c r="A16" s="67" t="str">
        <f>harm_real__wg_zadań_i_wydatków!A20</f>
        <v>3.2</v>
      </c>
      <c r="B16" s="4" t="str">
        <f>harm_real__wg_zadań_i_wydatków!B20</f>
        <v>Kurs baristy (2 grupy po 12 osób), faktura</v>
      </c>
      <c r="C16" s="98">
        <f>harm_real__wg_zadań_i_wydatków!C20</f>
        <v>0</v>
      </c>
      <c r="D16" s="5" t="s">
        <v>220</v>
      </c>
      <c r="E16" s="36"/>
      <c r="F16" s="95"/>
      <c r="G16" s="38">
        <f t="shared" ref="G16:G19" si="27">F16+7</f>
        <v>7</v>
      </c>
      <c r="H16" s="38">
        <f t="shared" ref="H16:H19" si="28">G16+1</f>
        <v>8</v>
      </c>
      <c r="I16" s="38">
        <f t="shared" ref="I16:I19" si="29">H16</f>
        <v>8</v>
      </c>
      <c r="J16" s="38">
        <f t="shared" ref="J16:J19" si="30">I16+7</f>
        <v>15</v>
      </c>
      <c r="K16" s="38">
        <f t="shared" ref="K16:K19" si="31">J16+2</f>
        <v>17</v>
      </c>
      <c r="L16" s="5"/>
    </row>
    <row r="17" spans="1:12" ht="30" x14ac:dyDescent="0.25">
      <c r="A17" s="67" t="str">
        <f>harm_real__wg_zadań_i_wydatków!A21</f>
        <v>3.3</v>
      </c>
      <c r="B17" s="4" t="str">
        <f>harm_real__wg_zadań_i_wydatków!B21</f>
        <v>Kurs kelnera (2 grupy po 12 osób), faktura</v>
      </c>
      <c r="C17" s="98">
        <f>harm_real__wg_zadań_i_wydatków!C21</f>
        <v>0</v>
      </c>
      <c r="D17" s="5" t="s">
        <v>220</v>
      </c>
      <c r="E17" s="36"/>
      <c r="F17" s="95"/>
      <c r="G17" s="38">
        <f t="shared" si="27"/>
        <v>7</v>
      </c>
      <c r="H17" s="38">
        <f t="shared" si="28"/>
        <v>8</v>
      </c>
      <c r="I17" s="38">
        <f t="shared" si="29"/>
        <v>8</v>
      </c>
      <c r="J17" s="38">
        <f t="shared" si="30"/>
        <v>15</v>
      </c>
      <c r="K17" s="38">
        <f t="shared" si="31"/>
        <v>17</v>
      </c>
      <c r="L17" s="5"/>
    </row>
    <row r="18" spans="1:12" ht="30" x14ac:dyDescent="0.25">
      <c r="A18" s="67" t="str">
        <f>harm_real__wg_zadań_i_wydatków!A22</f>
        <v>3.4</v>
      </c>
      <c r="B18" s="4" t="str">
        <f>harm_real__wg_zadań_i_wydatków!B22</f>
        <v>Kurs animator czasu wolnego (2 grupy po 12 osób), faktura</v>
      </c>
      <c r="C18" s="98">
        <f>harm_real__wg_zadań_i_wydatków!C22</f>
        <v>0</v>
      </c>
      <c r="D18" s="5" t="s">
        <v>216</v>
      </c>
      <c r="E18" s="36"/>
      <c r="F18" s="95"/>
      <c r="G18" s="38">
        <f t="shared" si="27"/>
        <v>7</v>
      </c>
      <c r="H18" s="38">
        <f t="shared" si="28"/>
        <v>8</v>
      </c>
      <c r="I18" s="38">
        <f t="shared" si="29"/>
        <v>8</v>
      </c>
      <c r="J18" s="38">
        <f t="shared" si="30"/>
        <v>15</v>
      </c>
      <c r="K18" s="38">
        <f t="shared" si="31"/>
        <v>17</v>
      </c>
      <c r="L18" s="5"/>
    </row>
    <row r="19" spans="1:12" ht="30" x14ac:dyDescent="0.25">
      <c r="A19" s="67" t="str">
        <f>harm_real__wg_zadań_i_wydatków!A23</f>
        <v>3.5</v>
      </c>
      <c r="B19" s="4" t="str">
        <f>harm_real__wg_zadań_i_wydatków!B23</f>
        <v>Kurs florystyczny (2 grupy po 12 osób), faktura</v>
      </c>
      <c r="C19" s="98">
        <f>harm_real__wg_zadań_i_wydatków!C23</f>
        <v>0</v>
      </c>
      <c r="D19" s="5" t="s">
        <v>221</v>
      </c>
      <c r="E19" s="36"/>
      <c r="F19" s="95"/>
      <c r="G19" s="38">
        <f t="shared" si="27"/>
        <v>7</v>
      </c>
      <c r="H19" s="38">
        <f t="shared" si="28"/>
        <v>8</v>
      </c>
      <c r="I19" s="38">
        <f t="shared" si="29"/>
        <v>8</v>
      </c>
      <c r="J19" s="38">
        <f t="shared" si="30"/>
        <v>15</v>
      </c>
      <c r="K19" s="38">
        <f t="shared" si="31"/>
        <v>17</v>
      </c>
      <c r="L19" s="5"/>
    </row>
    <row r="20" spans="1:12" ht="30" x14ac:dyDescent="0.25">
      <c r="A20" s="67" t="str">
        <f>harm_real__wg_zadań_i_wydatków!A24</f>
        <v>3.6</v>
      </c>
      <c r="B20" s="4" t="str">
        <f>harm_real__wg_zadań_i_wydatków!B24</f>
        <v>Kurs carvingu (2 grupy po 12 osób), faktura</v>
      </c>
      <c r="C20" s="98">
        <f>harm_real__wg_zadań_i_wydatków!C24</f>
        <v>0</v>
      </c>
      <c r="D20" s="5" t="s">
        <v>221</v>
      </c>
      <c r="E20" s="36"/>
      <c r="F20" s="95"/>
      <c r="G20" s="38">
        <f t="shared" ref="G20:G26" si="32">F20+7</f>
        <v>7</v>
      </c>
      <c r="H20" s="38">
        <f t="shared" ref="H20:H26" si="33">G20+1</f>
        <v>8</v>
      </c>
      <c r="I20" s="38">
        <f t="shared" ref="I20:I26" si="34">H20</f>
        <v>8</v>
      </c>
      <c r="J20" s="38">
        <f t="shared" ref="J20:J26" si="35">I20+7</f>
        <v>15</v>
      </c>
      <c r="K20" s="38">
        <f t="shared" ref="K20:K26" si="36">J20+2</f>
        <v>17</v>
      </c>
      <c r="L20" s="5"/>
    </row>
    <row r="21" spans="1:12" ht="30" x14ac:dyDescent="0.25">
      <c r="A21" s="67" t="str">
        <f>harm_real__wg_zadań_i_wydatków!A25</f>
        <v>3.7</v>
      </c>
      <c r="B21" s="4" t="str">
        <f>harm_real__wg_zadań_i_wydatków!B25</f>
        <v>Kurs kierownika wycieczek szkolnych (2 grupy po 12 osób), faktura</v>
      </c>
      <c r="C21" s="98">
        <f>harm_real__wg_zadań_i_wydatków!C25</f>
        <v>0</v>
      </c>
      <c r="D21" s="5" t="s">
        <v>222</v>
      </c>
      <c r="E21" s="36"/>
      <c r="F21" s="95"/>
      <c r="G21" s="38">
        <f t="shared" si="32"/>
        <v>7</v>
      </c>
      <c r="H21" s="38">
        <f t="shared" si="33"/>
        <v>8</v>
      </c>
      <c r="I21" s="38">
        <f t="shared" si="34"/>
        <v>8</v>
      </c>
      <c r="J21" s="38">
        <f t="shared" si="35"/>
        <v>15</v>
      </c>
      <c r="K21" s="38">
        <f t="shared" si="36"/>
        <v>17</v>
      </c>
      <c r="L21" s="5"/>
    </row>
    <row r="22" spans="1:12" ht="45" x14ac:dyDescent="0.25">
      <c r="A22" s="67" t="str">
        <f>harm_real__wg_zadań_i_wydatków!A26</f>
        <v>3.8</v>
      </c>
      <c r="B22" s="4" t="str">
        <f>harm_real__wg_zadań_i_wydatków!B26</f>
        <v>Kurs wychowawcy wypoczynku dla dzieci i młodzieży szkolnej (2 grupy po 12 osób), faktura</v>
      </c>
      <c r="C22" s="98">
        <f>harm_real__wg_zadań_i_wydatków!C26</f>
        <v>0</v>
      </c>
      <c r="D22" s="5" t="s">
        <v>222</v>
      </c>
      <c r="E22" s="36"/>
      <c r="F22" s="95"/>
      <c r="G22" s="38">
        <f t="shared" si="32"/>
        <v>7</v>
      </c>
      <c r="H22" s="38">
        <f t="shared" si="33"/>
        <v>8</v>
      </c>
      <c r="I22" s="38">
        <f t="shared" si="34"/>
        <v>8</v>
      </c>
      <c r="J22" s="38">
        <f t="shared" si="35"/>
        <v>15</v>
      </c>
      <c r="K22" s="38">
        <f t="shared" si="36"/>
        <v>17</v>
      </c>
      <c r="L22" s="5"/>
    </row>
    <row r="23" spans="1:12" ht="30" x14ac:dyDescent="0.25">
      <c r="A23" s="67" t="str">
        <f>harm_real__wg_zadań_i_wydatków!A27</f>
        <v>3.9</v>
      </c>
      <c r="B23" s="4" t="str">
        <f>harm_real__wg_zadań_i_wydatków!B27</f>
        <v>Kurs pierwszej pomocy (2 grupy po 12 osób), faktura</v>
      </c>
      <c r="C23" s="98">
        <f>harm_real__wg_zadań_i_wydatków!C27</f>
        <v>0</v>
      </c>
      <c r="D23" s="5" t="s">
        <v>222</v>
      </c>
      <c r="E23" s="36"/>
      <c r="F23" s="95"/>
      <c r="G23" s="38">
        <f t="shared" si="32"/>
        <v>7</v>
      </c>
      <c r="H23" s="38">
        <f t="shared" si="33"/>
        <v>8</v>
      </c>
      <c r="I23" s="38">
        <f t="shared" si="34"/>
        <v>8</v>
      </c>
      <c r="J23" s="38">
        <f t="shared" si="35"/>
        <v>15</v>
      </c>
      <c r="K23" s="38">
        <f t="shared" si="36"/>
        <v>17</v>
      </c>
      <c r="L23" s="5"/>
    </row>
    <row r="24" spans="1:12" ht="30" x14ac:dyDescent="0.25">
      <c r="A24" s="67" t="str">
        <f>harm_real__wg_zadań_i_wydatków!A28</f>
        <v>3.10</v>
      </c>
      <c r="B24" s="4" t="str">
        <f>harm_real__wg_zadań_i_wydatków!B28</f>
        <v>Kurs masażu (2 grupy po 12 osób), faktura</v>
      </c>
      <c r="C24" s="98">
        <f>harm_real__wg_zadań_i_wydatków!C28</f>
        <v>0</v>
      </c>
      <c r="D24" s="5" t="s">
        <v>217</v>
      </c>
      <c r="E24" s="36"/>
      <c r="F24" s="95"/>
      <c r="G24" s="38">
        <f t="shared" si="32"/>
        <v>7</v>
      </c>
      <c r="H24" s="38">
        <f t="shared" si="33"/>
        <v>8</v>
      </c>
      <c r="I24" s="38">
        <f t="shared" si="34"/>
        <v>8</v>
      </c>
      <c r="J24" s="38">
        <f t="shared" si="35"/>
        <v>15</v>
      </c>
      <c r="K24" s="38">
        <f t="shared" si="36"/>
        <v>17</v>
      </c>
      <c r="L24" s="5"/>
    </row>
    <row r="25" spans="1:12" ht="65.25" customHeight="1" x14ac:dyDescent="0.25">
      <c r="A25" s="87" t="str">
        <f>harm_real__wg_zadań_i_wydatków!A30</f>
        <v>Zadanie 4</v>
      </c>
      <c r="B25" s="88" t="str">
        <f>harm_real__wg_zadań_i_wydatków!B30</f>
        <v>Wsparcie uczniów i uczennic w zakresie zdobywania dodatkowych kwalifikacji i uprawnień w zawodzie technik mechanizacji rolnictwa</v>
      </c>
      <c r="C25" s="89"/>
      <c r="D25" s="90"/>
      <c r="E25" s="91"/>
      <c r="F25" s="92"/>
      <c r="G25" s="92"/>
      <c r="H25" s="92"/>
      <c r="I25" s="92"/>
      <c r="J25" s="92"/>
      <c r="K25" s="92"/>
      <c r="L25" s="90"/>
    </row>
    <row r="26" spans="1:12" ht="45" x14ac:dyDescent="0.25">
      <c r="A26" s="67" t="str">
        <f>harm_real__wg_zadań_i_wydatków!A31</f>
        <v>4.1</v>
      </c>
      <c r="B26" s="4" t="str">
        <f>harm_real__wg_zadań_i_wydatków!B31</f>
        <v>Kurs spawacza zakończony egzaminem (2 grupy po 15 osób), faktura</v>
      </c>
      <c r="C26" s="98">
        <f>harm_real__wg_zadań_i_wydatków!C31</f>
        <v>0</v>
      </c>
      <c r="D26" s="5" t="s">
        <v>220</v>
      </c>
      <c r="E26" s="36"/>
      <c r="F26" s="95"/>
      <c r="G26" s="38">
        <f t="shared" si="32"/>
        <v>7</v>
      </c>
      <c r="H26" s="38">
        <f t="shared" si="33"/>
        <v>8</v>
      </c>
      <c r="I26" s="38">
        <f t="shared" si="34"/>
        <v>8</v>
      </c>
      <c r="J26" s="38">
        <f t="shared" si="35"/>
        <v>15</v>
      </c>
      <c r="K26" s="38">
        <f t="shared" si="36"/>
        <v>17</v>
      </c>
      <c r="L26" s="5"/>
    </row>
    <row r="27" spans="1:12" ht="60" x14ac:dyDescent="0.25">
      <c r="A27" s="67" t="str">
        <f>harm_real__wg_zadań_i_wydatków!A34</f>
        <v>4.4</v>
      </c>
      <c r="B27" s="4" t="str">
        <f>harm_real__wg_zadań_i_wydatków!B34</f>
        <v>Kurs obsługi wózka widłowego+ładowarka zakończony egzaminem (2 grupy po 15 osób) + 2 nauczycieli, faktura</v>
      </c>
      <c r="C27" s="98">
        <f>harm_real__wg_zadań_i_wydatków!C34</f>
        <v>0</v>
      </c>
      <c r="D27" s="5" t="s">
        <v>217</v>
      </c>
      <c r="E27" s="36"/>
      <c r="F27" s="95"/>
      <c r="G27" s="38">
        <f t="shared" ref="G27:G28" si="37">F27+7</f>
        <v>7</v>
      </c>
      <c r="H27" s="38">
        <f t="shared" ref="H27:H28" si="38">G27+1</f>
        <v>8</v>
      </c>
      <c r="I27" s="38">
        <f t="shared" ref="I27:I28" si="39">H27</f>
        <v>8</v>
      </c>
      <c r="J27" s="38">
        <f t="shared" ref="J27:J28" si="40">I27+7</f>
        <v>15</v>
      </c>
      <c r="K27" s="38">
        <f t="shared" ref="K27:K28" si="41">J27+2</f>
        <v>17</v>
      </c>
      <c r="L27" s="5"/>
    </row>
    <row r="28" spans="1:12" ht="45" x14ac:dyDescent="0.25">
      <c r="A28" s="67" t="str">
        <f>harm_real__wg_zadań_i_wydatków!A35</f>
        <v>4.5</v>
      </c>
      <c r="B28" s="4" t="str">
        <f>harm_real__wg_zadań_i_wydatków!B35</f>
        <v>Kurs obsługi kombajnu zbożowego zakończony egzaminem (2 grupy po 15 osób) + 2 nauczycieli, faktura</v>
      </c>
      <c r="C28" s="98">
        <f>harm_real__wg_zadań_i_wydatków!C35</f>
        <v>0</v>
      </c>
      <c r="D28" s="5" t="s">
        <v>221</v>
      </c>
      <c r="E28" s="36"/>
      <c r="F28" s="95"/>
      <c r="G28" s="38">
        <f t="shared" si="37"/>
        <v>7</v>
      </c>
      <c r="H28" s="38">
        <f t="shared" si="38"/>
        <v>8</v>
      </c>
      <c r="I28" s="38">
        <f t="shared" si="39"/>
        <v>8</v>
      </c>
      <c r="J28" s="38">
        <f t="shared" si="40"/>
        <v>15</v>
      </c>
      <c r="K28" s="38">
        <f t="shared" si="41"/>
        <v>17</v>
      </c>
      <c r="L28" s="5"/>
    </row>
    <row r="29" spans="1:12" ht="65.25" customHeight="1" x14ac:dyDescent="0.25">
      <c r="A29" s="87" t="str">
        <f>harm_real__wg_zadań_i_wydatków!A37</f>
        <v>Zadanie 5</v>
      </c>
      <c r="B29" s="88" t="str">
        <f>harm_real__wg_zadań_i_wydatków!B37</f>
        <v>Wsparcie uczniów i uczennic w zakresie zdobywania dodatkowych kwalifikacji i uprawnień w zawodzie technik architektury krajobrazu</v>
      </c>
      <c r="C29" s="89"/>
      <c r="D29" s="90"/>
      <c r="E29" s="91"/>
      <c r="F29" s="92"/>
      <c r="G29" s="92"/>
      <c r="H29" s="92"/>
      <c r="I29" s="92"/>
      <c r="J29" s="92"/>
      <c r="K29" s="92"/>
      <c r="L29" s="90"/>
    </row>
    <row r="30" spans="1:12" ht="30" x14ac:dyDescent="0.25">
      <c r="A30" s="67" t="str">
        <f>harm_real__wg_zadań_i_wydatków!A42</f>
        <v>5.5</v>
      </c>
      <c r="B30" s="4" t="str">
        <f>harm_real__wg_zadań_i_wydatków!B42</f>
        <v>Kurs Autocad - I stopień (2 grupy po 9 osób), faktura</v>
      </c>
      <c r="C30" s="98">
        <f>harm_real__wg_zadań_i_wydatków!C42</f>
        <v>0</v>
      </c>
      <c r="D30" s="5" t="s">
        <v>217</v>
      </c>
      <c r="E30" s="36"/>
      <c r="F30" s="95"/>
      <c r="G30" s="38">
        <f t="shared" ref="G30" si="42">F30+7</f>
        <v>7</v>
      </c>
      <c r="H30" s="38">
        <f t="shared" ref="H30" si="43">G30+1</f>
        <v>8</v>
      </c>
      <c r="I30" s="38">
        <f t="shared" ref="I30" si="44">H30</f>
        <v>8</v>
      </c>
      <c r="J30" s="38">
        <f t="shared" ref="J30" si="45">I30+7</f>
        <v>15</v>
      </c>
      <c r="K30" s="38">
        <f t="shared" ref="K30" si="46">J30+2</f>
        <v>17</v>
      </c>
      <c r="L30" s="5"/>
    </row>
    <row r="31" spans="1:12" ht="60" x14ac:dyDescent="0.25">
      <c r="A31" s="87" t="str">
        <f>harm_real__wg_zadań_i_wydatków!A46</f>
        <v>Zadanie 6</v>
      </c>
      <c r="B31" s="88" t="str">
        <f>harm_real__wg_zadań_i_wydatków!B46</f>
        <v>Wsparcie uczniów i uczennic w zakresie zdobywania dodatkowych kwalifikacji i uprawnień w zawodzie technik spedytor</v>
      </c>
      <c r="C31" s="89"/>
      <c r="D31" s="90"/>
      <c r="E31" s="91"/>
      <c r="F31" s="92"/>
      <c r="G31" s="92"/>
      <c r="H31" s="92"/>
      <c r="I31" s="92"/>
      <c r="J31" s="92"/>
      <c r="K31" s="92"/>
      <c r="L31" s="90"/>
    </row>
    <row r="32" spans="1:12" ht="45" x14ac:dyDescent="0.25">
      <c r="A32" s="67" t="str">
        <f>harm_real__wg_zadań_i_wydatków!A47</f>
        <v>6.1</v>
      </c>
      <c r="B32" s="4" t="str">
        <f>harm_real__wg_zadań_i_wydatków!B47</f>
        <v>Kurs operatora wózków widłowych zakończony egzaminem (2 grupy po 10-11 osób) + 2 nauczycieli, faktura</v>
      </c>
      <c r="C32" s="98">
        <f>harm_real__wg_zadań_i_wydatków!C47</f>
        <v>0</v>
      </c>
      <c r="D32" s="5" t="s">
        <v>216</v>
      </c>
      <c r="E32" s="36"/>
      <c r="F32" s="95"/>
      <c r="G32" s="38">
        <f t="shared" ref="G32:G34" si="47">F32+7</f>
        <v>7</v>
      </c>
      <c r="H32" s="38">
        <f t="shared" ref="H32:H34" si="48">G32+1</f>
        <v>8</v>
      </c>
      <c r="I32" s="38">
        <f t="shared" ref="I32:I34" si="49">H32</f>
        <v>8</v>
      </c>
      <c r="J32" s="38">
        <f t="shared" ref="J32:J34" si="50">I32+7</f>
        <v>15</v>
      </c>
      <c r="K32" s="38">
        <f t="shared" ref="K32:K34" si="51">J32+2</f>
        <v>17</v>
      </c>
      <c r="L32" s="5"/>
    </row>
    <row r="33" spans="1:12" ht="30" x14ac:dyDescent="0.25">
      <c r="A33" s="87" t="str">
        <f>harm_real__wg_zadań_i_wydatków!A53</f>
        <v>Zadanie 8</v>
      </c>
      <c r="B33" s="96" t="str">
        <f>harm_real__wg_zadań_i_wydatków!B53</f>
        <v>Doradztwo zawodowe dla uczennic i uczniów</v>
      </c>
      <c r="C33" s="89"/>
      <c r="D33" s="90"/>
      <c r="E33" s="91"/>
      <c r="F33" s="92"/>
      <c r="G33" s="92"/>
      <c r="H33" s="92"/>
      <c r="I33" s="92"/>
      <c r="J33" s="92"/>
      <c r="K33" s="92"/>
      <c r="L33" s="90"/>
    </row>
    <row r="34" spans="1:12" ht="60" x14ac:dyDescent="0.25">
      <c r="A34" s="67" t="str">
        <f>harm_real__wg_zadań_i_wydatków!A54</f>
        <v>8.1</v>
      </c>
      <c r="B34" s="4" t="str">
        <f>harm_real__wg_zadań_i_wydatków!B54</f>
        <v>Wynagrodzenie doradcy zawodowego/um-zlec -133 uczniów/4 godziny dla każdego ucznia</v>
      </c>
      <c r="C34" s="5"/>
      <c r="D34" s="5"/>
      <c r="E34" s="36"/>
      <c r="F34" s="95"/>
      <c r="G34" s="38">
        <f t="shared" si="47"/>
        <v>7</v>
      </c>
      <c r="H34" s="38">
        <f t="shared" si="48"/>
        <v>8</v>
      </c>
      <c r="I34" s="38">
        <f t="shared" si="49"/>
        <v>8</v>
      </c>
      <c r="J34" s="38">
        <f t="shared" si="50"/>
        <v>15</v>
      </c>
      <c r="K34" s="38">
        <f t="shared" si="51"/>
        <v>17</v>
      </c>
      <c r="L34" s="5"/>
    </row>
    <row r="35" spans="1:12" ht="30" x14ac:dyDescent="0.25">
      <c r="A35" s="67" t="str">
        <f>harm_real__wg_zadań_i_wydatków!A55</f>
        <v>8.2</v>
      </c>
      <c r="B35" s="4" t="str">
        <f>harm_real__wg_zadań_i_wydatków!B55</f>
        <v>Licencje do platformy e-learningowej dla 133 uczniów na okres 5 lat</v>
      </c>
      <c r="C35" s="98">
        <v>44954</v>
      </c>
      <c r="D35" s="5" t="s">
        <v>223</v>
      </c>
      <c r="E35" s="94"/>
      <c r="F35" s="39">
        <v>42794</v>
      </c>
      <c r="G35" s="38">
        <f t="shared" ref="G35:G38" si="52">F35+7</f>
        <v>42801</v>
      </c>
      <c r="H35" s="38">
        <f t="shared" ref="H35:H38" si="53">G35+1</f>
        <v>42802</v>
      </c>
      <c r="I35" s="38">
        <f t="shared" ref="I35:I38" si="54">H35</f>
        <v>42802</v>
      </c>
      <c r="J35" s="38">
        <f t="shared" ref="J35:J38" si="55">I35+7</f>
        <v>42809</v>
      </c>
      <c r="K35" s="38">
        <f t="shared" ref="K35:K38" si="56">J35+2</f>
        <v>42811</v>
      </c>
      <c r="L35" s="5"/>
    </row>
    <row r="36" spans="1:12" ht="65.25" customHeight="1" x14ac:dyDescent="0.25">
      <c r="A36" s="87" t="str">
        <f>harm_real__wg_zadań_i_wydatków!A57</f>
        <v>Zadanie 9</v>
      </c>
      <c r="B36" s="96" t="str">
        <f>harm_real__wg_zadań_i_wydatków!B57</f>
        <v>Wyposazenie pracowni zawodowych</v>
      </c>
      <c r="C36" s="89"/>
      <c r="D36" s="90"/>
      <c r="E36" s="91"/>
      <c r="F36" s="92"/>
      <c r="G36" s="92"/>
      <c r="H36" s="92"/>
      <c r="I36" s="92"/>
      <c r="J36" s="92"/>
      <c r="K36" s="92"/>
      <c r="L36" s="90"/>
    </row>
    <row r="37" spans="1:12" x14ac:dyDescent="0.25">
      <c r="A37" s="67" t="str">
        <f>harm_real__wg_zadań_i_wydatków!A58</f>
        <v>9.1</v>
      </c>
      <c r="B37" s="4" t="str">
        <f>harm_real__wg_zadań_i_wydatków!B58</f>
        <v>Stoliki kreślarskie</v>
      </c>
      <c r="C37" s="98">
        <v>10725</v>
      </c>
      <c r="D37" s="5"/>
      <c r="E37" s="94"/>
      <c r="F37" s="39">
        <v>42794</v>
      </c>
      <c r="G37" s="38">
        <f t="shared" si="52"/>
        <v>42801</v>
      </c>
      <c r="H37" s="38">
        <f t="shared" si="53"/>
        <v>42802</v>
      </c>
      <c r="I37" s="38">
        <f t="shared" si="54"/>
        <v>42802</v>
      </c>
      <c r="J37" s="38">
        <f t="shared" si="55"/>
        <v>42809</v>
      </c>
      <c r="K37" s="38">
        <f t="shared" si="56"/>
        <v>42811</v>
      </c>
      <c r="L37" s="5"/>
    </row>
    <row r="38" spans="1:12" x14ac:dyDescent="0.25">
      <c r="A38" s="67" t="str">
        <f>harm_real__wg_zadań_i_wydatków!A59</f>
        <v>9.2</v>
      </c>
      <c r="B38" s="4" t="str">
        <f>harm_real__wg_zadań_i_wydatków!B59</f>
        <v>Krzesła obrotowe</v>
      </c>
      <c r="C38" s="98">
        <v>2535</v>
      </c>
      <c r="D38" s="5"/>
      <c r="E38" s="94"/>
      <c r="F38" s="39">
        <v>42794</v>
      </c>
      <c r="G38" s="38">
        <f t="shared" si="52"/>
        <v>42801</v>
      </c>
      <c r="H38" s="38">
        <f t="shared" si="53"/>
        <v>42802</v>
      </c>
      <c r="I38" s="38">
        <f t="shared" si="54"/>
        <v>42802</v>
      </c>
      <c r="J38" s="38">
        <f t="shared" si="55"/>
        <v>42809</v>
      </c>
      <c r="K38" s="38">
        <f t="shared" si="56"/>
        <v>42811</v>
      </c>
      <c r="L38" s="5"/>
    </row>
    <row r="39" spans="1:12" ht="30" x14ac:dyDescent="0.25">
      <c r="A39" s="67" t="str">
        <f>harm_real__wg_zadań_i_wydatków!A60</f>
        <v>9.3</v>
      </c>
      <c r="B39" s="4" t="str">
        <f>harm_real__wg_zadań_i_wydatków!B60</f>
        <v>Oprogramowanie do wykonywania rysunków technicznych</v>
      </c>
      <c r="C39" s="98">
        <v>500</v>
      </c>
      <c r="D39" s="5"/>
      <c r="E39" s="94"/>
      <c r="F39" s="39">
        <v>42794</v>
      </c>
      <c r="G39" s="38">
        <f t="shared" ref="G39:G42" si="57">F39+7</f>
        <v>42801</v>
      </c>
      <c r="H39" s="38">
        <f t="shared" ref="H39:H42" si="58">G39+1</f>
        <v>42802</v>
      </c>
      <c r="I39" s="38">
        <f t="shared" ref="I39:I42" si="59">H39</f>
        <v>42802</v>
      </c>
      <c r="J39" s="38">
        <f t="shared" ref="J39:J42" si="60">I39+7</f>
        <v>42809</v>
      </c>
      <c r="K39" s="38">
        <f t="shared" ref="K39:K42" si="61">J39+2</f>
        <v>42811</v>
      </c>
      <c r="L39" s="5"/>
    </row>
    <row r="40" spans="1:12" ht="30" x14ac:dyDescent="0.25">
      <c r="A40" s="67" t="str">
        <f>harm_real__wg_zadań_i_wydatków!A61</f>
        <v>9.4</v>
      </c>
      <c r="B40" s="4" t="str">
        <f>harm_real__wg_zadań_i_wydatków!B61</f>
        <v>Orpogramowanie do projektowania terenów zielonych</v>
      </c>
      <c r="C40" s="98">
        <v>500</v>
      </c>
      <c r="D40" s="5"/>
      <c r="E40" s="94"/>
      <c r="F40" s="39">
        <v>42794</v>
      </c>
      <c r="G40" s="38">
        <f t="shared" si="57"/>
        <v>42801</v>
      </c>
      <c r="H40" s="38">
        <f t="shared" si="58"/>
        <v>42802</v>
      </c>
      <c r="I40" s="38">
        <f t="shared" si="59"/>
        <v>42802</v>
      </c>
      <c r="J40" s="38">
        <f t="shared" si="60"/>
        <v>42809</v>
      </c>
      <c r="K40" s="38">
        <f t="shared" si="61"/>
        <v>42811</v>
      </c>
      <c r="L40" s="5"/>
    </row>
    <row r="41" spans="1:12" x14ac:dyDescent="0.25">
      <c r="A41" s="67" t="str">
        <f>harm_real__wg_zadań_i_wydatków!A62</f>
        <v>9.5</v>
      </c>
      <c r="B41" s="4" t="str">
        <f>harm_real__wg_zadań_i_wydatków!B62</f>
        <v>Szpilki geodezyjne</v>
      </c>
      <c r="C41" s="98">
        <v>216</v>
      </c>
      <c r="D41" s="5"/>
      <c r="E41" s="94"/>
      <c r="F41" s="39">
        <v>42794</v>
      </c>
      <c r="G41" s="38">
        <f t="shared" si="57"/>
        <v>42801</v>
      </c>
      <c r="H41" s="38">
        <f t="shared" si="58"/>
        <v>42802</v>
      </c>
      <c r="I41" s="38">
        <f t="shared" si="59"/>
        <v>42802</v>
      </c>
      <c r="J41" s="38">
        <f t="shared" si="60"/>
        <v>42809</v>
      </c>
      <c r="K41" s="38">
        <f t="shared" si="61"/>
        <v>42811</v>
      </c>
      <c r="L41" s="5"/>
    </row>
    <row r="42" spans="1:12" x14ac:dyDescent="0.25">
      <c r="A42" s="67" t="str">
        <f>harm_real__wg_zadań_i_wydatków!A63</f>
        <v>9.6</v>
      </c>
      <c r="B42" s="4" t="str">
        <f>harm_real__wg_zadań_i_wydatków!B63</f>
        <v>Dalmierz laserowy</v>
      </c>
      <c r="C42" s="98">
        <v>350</v>
      </c>
      <c r="D42" s="5"/>
      <c r="E42" s="94"/>
      <c r="F42" s="39">
        <v>42794</v>
      </c>
      <c r="G42" s="38">
        <f t="shared" si="57"/>
        <v>42801</v>
      </c>
      <c r="H42" s="38">
        <f t="shared" si="58"/>
        <v>42802</v>
      </c>
      <c r="I42" s="38">
        <f t="shared" si="59"/>
        <v>42802</v>
      </c>
      <c r="J42" s="38">
        <f t="shared" si="60"/>
        <v>42809</v>
      </c>
      <c r="K42" s="38">
        <f t="shared" si="61"/>
        <v>42811</v>
      </c>
      <c r="L42" s="5"/>
    </row>
    <row r="43" spans="1:12" x14ac:dyDescent="0.25">
      <c r="A43" s="67" t="str">
        <f>harm_real__wg_zadań_i_wydatków!A64</f>
        <v>9.7</v>
      </c>
      <c r="B43" s="4" t="str">
        <f>harm_real__wg_zadań_i_wydatków!B64</f>
        <v>Busola</v>
      </c>
      <c r="C43" s="98">
        <v>60</v>
      </c>
      <c r="D43" s="5"/>
      <c r="E43" s="94"/>
      <c r="F43" s="39">
        <v>42794</v>
      </c>
      <c r="G43" s="38">
        <f t="shared" ref="G43" si="62">F43+7</f>
        <v>42801</v>
      </c>
      <c r="H43" s="38">
        <f t="shared" ref="H43" si="63">G43+1</f>
        <v>42802</v>
      </c>
      <c r="I43" s="38">
        <f t="shared" ref="I43" si="64">H43</f>
        <v>42802</v>
      </c>
      <c r="J43" s="38">
        <f t="shared" ref="J43" si="65">I43+7</f>
        <v>42809</v>
      </c>
      <c r="K43" s="38">
        <f t="shared" ref="K43" si="66">J43+2</f>
        <v>42811</v>
      </c>
      <c r="L43" s="5"/>
    </row>
    <row r="44" spans="1:12" x14ac:dyDescent="0.25">
      <c r="A44" s="67" t="str">
        <f>harm_real__wg_zadań_i_wydatków!A65</f>
        <v>9.8</v>
      </c>
      <c r="B44" s="4" t="str">
        <f>harm_real__wg_zadań_i_wydatków!B65</f>
        <v>Węgielnica pryzmatyczna z pionem</v>
      </c>
      <c r="C44" s="98">
        <v>3750</v>
      </c>
      <c r="D44" s="5"/>
      <c r="E44" s="94"/>
      <c r="F44" s="39">
        <v>42794</v>
      </c>
      <c r="G44" s="38">
        <f t="shared" ref="G44:G51" si="67">F44+7</f>
        <v>42801</v>
      </c>
      <c r="H44" s="38">
        <f t="shared" ref="H44:H51" si="68">G44+1</f>
        <v>42802</v>
      </c>
      <c r="I44" s="38">
        <f t="shared" ref="I44:I51" si="69">H44</f>
        <v>42802</v>
      </c>
      <c r="J44" s="38">
        <f t="shared" ref="J44:J51" si="70">I44+7</f>
        <v>42809</v>
      </c>
      <c r="K44" s="38">
        <f t="shared" ref="K44:K51" si="71">J44+2</f>
        <v>42811</v>
      </c>
      <c r="L44" s="5"/>
    </row>
    <row r="45" spans="1:12" x14ac:dyDescent="0.25">
      <c r="A45" s="67" t="str">
        <f>harm_real__wg_zadań_i_wydatków!A66</f>
        <v>9.9</v>
      </c>
      <c r="B45" s="4" t="str">
        <f>harm_real__wg_zadań_i_wydatków!B66</f>
        <v>Niwelator</v>
      </c>
      <c r="C45" s="98">
        <v>2070</v>
      </c>
      <c r="D45" s="5"/>
      <c r="E45" s="94"/>
      <c r="F45" s="39">
        <v>42794</v>
      </c>
      <c r="G45" s="38">
        <f t="shared" si="67"/>
        <v>42801</v>
      </c>
      <c r="H45" s="38">
        <f t="shared" si="68"/>
        <v>42802</v>
      </c>
      <c r="I45" s="38">
        <f t="shared" si="69"/>
        <v>42802</v>
      </c>
      <c r="J45" s="38">
        <f t="shared" si="70"/>
        <v>42809</v>
      </c>
      <c r="K45" s="38">
        <f t="shared" si="71"/>
        <v>42811</v>
      </c>
      <c r="L45" s="5"/>
    </row>
    <row r="46" spans="1:12" x14ac:dyDescent="0.25">
      <c r="A46" s="67" t="str">
        <f>harm_real__wg_zadań_i_wydatków!A67</f>
        <v>9.10</v>
      </c>
      <c r="B46" s="4" t="str">
        <f>harm_real__wg_zadań_i_wydatków!B67</f>
        <v>Teodolit z wyposażeniem</v>
      </c>
      <c r="C46" s="98">
        <v>3800</v>
      </c>
      <c r="D46" s="5"/>
      <c r="E46" s="94"/>
      <c r="F46" s="39">
        <v>42794</v>
      </c>
      <c r="G46" s="38">
        <f t="shared" si="67"/>
        <v>42801</v>
      </c>
      <c r="H46" s="38">
        <f t="shared" si="68"/>
        <v>42802</v>
      </c>
      <c r="I46" s="38">
        <f t="shared" si="69"/>
        <v>42802</v>
      </c>
      <c r="J46" s="38">
        <f t="shared" si="70"/>
        <v>42809</v>
      </c>
      <c r="K46" s="38">
        <f t="shared" si="71"/>
        <v>42811</v>
      </c>
      <c r="L46" s="5"/>
    </row>
    <row r="47" spans="1:12" x14ac:dyDescent="0.25">
      <c r="A47" s="67" t="str">
        <f>harm_real__wg_zadań_i_wydatków!A68</f>
        <v>9.11</v>
      </c>
      <c r="B47" s="4" t="str">
        <f>harm_real__wg_zadań_i_wydatków!B68</f>
        <v>Tachimetr z wyposażeniem</v>
      </c>
      <c r="C47" s="98">
        <v>13000</v>
      </c>
      <c r="D47" s="5"/>
      <c r="E47" s="94"/>
      <c r="F47" s="39">
        <v>42794</v>
      </c>
      <c r="G47" s="38">
        <f t="shared" si="67"/>
        <v>42801</v>
      </c>
      <c r="H47" s="38">
        <f t="shared" si="68"/>
        <v>42802</v>
      </c>
      <c r="I47" s="38">
        <f t="shared" si="69"/>
        <v>42802</v>
      </c>
      <c r="J47" s="38">
        <f t="shared" si="70"/>
        <v>42809</v>
      </c>
      <c r="K47" s="38">
        <f t="shared" si="71"/>
        <v>42811</v>
      </c>
      <c r="L47" s="5"/>
    </row>
    <row r="48" spans="1:12" x14ac:dyDescent="0.25">
      <c r="A48" s="67" t="str">
        <f>harm_real__wg_zadań_i_wydatków!A69</f>
        <v>9.12</v>
      </c>
      <c r="B48" s="4" t="str">
        <f>harm_real__wg_zadań_i_wydatków!B69</f>
        <v>Tyczka geodezyjna</v>
      </c>
      <c r="C48" s="98">
        <v>290</v>
      </c>
      <c r="D48" s="5"/>
      <c r="E48" s="94"/>
      <c r="F48" s="39">
        <v>42794</v>
      </c>
      <c r="G48" s="38">
        <f t="shared" si="67"/>
        <v>42801</v>
      </c>
      <c r="H48" s="38">
        <f t="shared" si="68"/>
        <v>42802</v>
      </c>
      <c r="I48" s="38">
        <f t="shared" si="69"/>
        <v>42802</v>
      </c>
      <c r="J48" s="38">
        <f t="shared" si="70"/>
        <v>42809</v>
      </c>
      <c r="K48" s="38">
        <f t="shared" si="71"/>
        <v>42811</v>
      </c>
      <c r="L48" s="5"/>
    </row>
    <row r="49" spans="1:12" x14ac:dyDescent="0.25">
      <c r="A49" s="67" t="str">
        <f>harm_real__wg_zadań_i_wydatków!A70</f>
        <v>9.13</v>
      </c>
      <c r="B49" s="4" t="str">
        <f>harm_real__wg_zadań_i_wydatków!B70</f>
        <v>Łata miernicza</v>
      </c>
      <c r="C49" s="98">
        <v>360</v>
      </c>
      <c r="D49" s="5"/>
      <c r="E49" s="94"/>
      <c r="F49" s="39">
        <v>42794</v>
      </c>
      <c r="G49" s="38">
        <f t="shared" si="67"/>
        <v>42801</v>
      </c>
      <c r="H49" s="38">
        <f t="shared" si="68"/>
        <v>42802</v>
      </c>
      <c r="I49" s="38">
        <f t="shared" si="69"/>
        <v>42802</v>
      </c>
      <c r="J49" s="38">
        <f t="shared" si="70"/>
        <v>42809</v>
      </c>
      <c r="K49" s="38">
        <f t="shared" si="71"/>
        <v>42811</v>
      </c>
      <c r="L49" s="5"/>
    </row>
    <row r="50" spans="1:12" x14ac:dyDescent="0.25">
      <c r="A50" s="67" t="str">
        <f>harm_real__wg_zadań_i_wydatków!A71</f>
        <v>9.14</v>
      </c>
      <c r="B50" s="4" t="str">
        <f>harm_real__wg_zadań_i_wydatków!B71</f>
        <v>Wysokościomierz</v>
      </c>
      <c r="C50" s="98">
        <v>1140</v>
      </c>
      <c r="D50" s="5"/>
      <c r="E50" s="94"/>
      <c r="F50" s="39">
        <v>42794</v>
      </c>
      <c r="G50" s="38">
        <f t="shared" si="67"/>
        <v>42801</v>
      </c>
      <c r="H50" s="38">
        <f t="shared" si="68"/>
        <v>42802</v>
      </c>
      <c r="I50" s="38">
        <f t="shared" si="69"/>
        <v>42802</v>
      </c>
      <c r="J50" s="38">
        <f t="shared" si="70"/>
        <v>42809</v>
      </c>
      <c r="K50" s="38">
        <f t="shared" si="71"/>
        <v>42811</v>
      </c>
      <c r="L50" s="5"/>
    </row>
    <row r="51" spans="1:12" ht="30" x14ac:dyDescent="0.25">
      <c r="A51" s="67" t="str">
        <f>harm_real__wg_zadań_i_wydatków!A72</f>
        <v>9.15</v>
      </c>
      <c r="B51" s="4" t="str">
        <f>harm_real__wg_zadań_i_wydatków!B72</f>
        <v>Węgielnica pryzmatyczna z pionem 150 g</v>
      </c>
      <c r="C51" s="98">
        <v>250</v>
      </c>
      <c r="D51" s="5"/>
      <c r="E51" s="94"/>
      <c r="F51" s="39">
        <v>42794</v>
      </c>
      <c r="G51" s="38">
        <f t="shared" si="67"/>
        <v>42801</v>
      </c>
      <c r="H51" s="38">
        <f t="shared" si="68"/>
        <v>42802</v>
      </c>
      <c r="I51" s="38">
        <f t="shared" si="69"/>
        <v>42802</v>
      </c>
      <c r="J51" s="38">
        <f t="shared" si="70"/>
        <v>42809</v>
      </c>
      <c r="K51" s="38">
        <f t="shared" si="71"/>
        <v>42811</v>
      </c>
      <c r="L51" s="5"/>
    </row>
    <row r="52" spans="1:12" x14ac:dyDescent="0.25">
      <c r="A52" s="67" t="str">
        <f>harm_real__wg_zadań_i_wydatków!A73</f>
        <v>9.16</v>
      </c>
      <c r="B52" s="4" t="str">
        <f>harm_real__wg_zadań_i_wydatków!B73</f>
        <v>Ciągnik rolniczy</v>
      </c>
      <c r="C52" s="98">
        <v>180000</v>
      </c>
      <c r="D52" s="5"/>
      <c r="E52" s="94"/>
      <c r="F52" s="39">
        <v>42794</v>
      </c>
      <c r="G52" s="38">
        <f t="shared" ref="G52:G58" si="72">F52+7</f>
        <v>42801</v>
      </c>
      <c r="H52" s="38">
        <f t="shared" ref="H52:H58" si="73">G52+1</f>
        <v>42802</v>
      </c>
      <c r="I52" s="38">
        <f t="shared" ref="I52:I58" si="74">H52</f>
        <v>42802</v>
      </c>
      <c r="J52" s="38">
        <f t="shared" ref="J52:J58" si="75">I52+7</f>
        <v>42809</v>
      </c>
      <c r="K52" s="38">
        <f t="shared" ref="K52:K58" si="76">J52+2</f>
        <v>42811</v>
      </c>
      <c r="L52" s="5"/>
    </row>
    <row r="53" spans="1:12" x14ac:dyDescent="0.25">
      <c r="A53" s="67" t="str">
        <f>harm_real__wg_zadań_i_wydatków!A74</f>
        <v>9.17</v>
      </c>
      <c r="B53" s="4" t="str">
        <f>harm_real__wg_zadań_i_wydatków!B74</f>
        <v>Opryskiwacz spalinowy</v>
      </c>
      <c r="C53" s="98">
        <v>590</v>
      </c>
      <c r="D53" s="5"/>
      <c r="E53" s="94"/>
      <c r="F53" s="39">
        <v>42794</v>
      </c>
      <c r="G53" s="38">
        <f t="shared" si="72"/>
        <v>42801</v>
      </c>
      <c r="H53" s="38">
        <f t="shared" si="73"/>
        <v>42802</v>
      </c>
      <c r="I53" s="38">
        <f t="shared" si="74"/>
        <v>42802</v>
      </c>
      <c r="J53" s="38">
        <f t="shared" si="75"/>
        <v>42809</v>
      </c>
      <c r="K53" s="38">
        <f t="shared" si="76"/>
        <v>42811</v>
      </c>
      <c r="L53" s="5"/>
    </row>
    <row r="54" spans="1:12" x14ac:dyDescent="0.25">
      <c r="A54" s="67" t="str">
        <f>harm_real__wg_zadań_i_wydatków!A75</f>
        <v>9.18</v>
      </c>
      <c r="B54" s="4" t="str">
        <f>harm_real__wg_zadań_i_wydatków!B75</f>
        <v>Nożyce do cięcią żywopłotu</v>
      </c>
      <c r="C54" s="98">
        <v>600</v>
      </c>
      <c r="D54" s="5"/>
      <c r="E54" s="94"/>
      <c r="F54" s="39">
        <v>42794</v>
      </c>
      <c r="G54" s="38">
        <f t="shared" si="72"/>
        <v>42801</v>
      </c>
      <c r="H54" s="38">
        <f t="shared" si="73"/>
        <v>42802</v>
      </c>
      <c r="I54" s="38">
        <f t="shared" si="74"/>
        <v>42802</v>
      </c>
      <c r="J54" s="38">
        <f t="shared" si="75"/>
        <v>42809</v>
      </c>
      <c r="K54" s="38">
        <f t="shared" si="76"/>
        <v>42811</v>
      </c>
      <c r="L54" s="5"/>
    </row>
    <row r="55" spans="1:12" x14ac:dyDescent="0.25">
      <c r="A55" s="67" t="str">
        <f>harm_real__wg_zadań_i_wydatków!A76</f>
        <v>9.19</v>
      </c>
      <c r="B55" s="4" t="str">
        <f>harm_real__wg_zadań_i_wydatków!B76</f>
        <v>Kosa spalinowa</v>
      </c>
      <c r="C55" s="98">
        <v>350</v>
      </c>
      <c r="D55" s="5"/>
      <c r="E55" s="94"/>
      <c r="F55" s="39">
        <v>42794</v>
      </c>
      <c r="G55" s="38">
        <f t="shared" si="72"/>
        <v>42801</v>
      </c>
      <c r="H55" s="38">
        <f t="shared" si="73"/>
        <v>42802</v>
      </c>
      <c r="I55" s="38">
        <f t="shared" si="74"/>
        <v>42802</v>
      </c>
      <c r="J55" s="38">
        <f t="shared" si="75"/>
        <v>42809</v>
      </c>
      <c r="K55" s="38">
        <f t="shared" si="76"/>
        <v>42811</v>
      </c>
      <c r="L55" s="5"/>
    </row>
    <row r="56" spans="1:12" x14ac:dyDescent="0.25">
      <c r="A56" s="67" t="str">
        <f>harm_real__wg_zadań_i_wydatków!A77</f>
        <v>9.20</v>
      </c>
      <c r="B56" s="4" t="str">
        <f>harm_real__wg_zadań_i_wydatków!B77</f>
        <v>Sterowniki PLC + oprogramowanie</v>
      </c>
      <c r="C56" s="98">
        <v>5000</v>
      </c>
      <c r="D56" s="5"/>
      <c r="E56" s="94"/>
      <c r="F56" s="39">
        <v>42794</v>
      </c>
      <c r="G56" s="38">
        <f t="shared" si="72"/>
        <v>42801</v>
      </c>
      <c r="H56" s="38">
        <f t="shared" si="73"/>
        <v>42802</v>
      </c>
      <c r="I56" s="38">
        <f t="shared" si="74"/>
        <v>42802</v>
      </c>
      <c r="J56" s="38">
        <f t="shared" si="75"/>
        <v>42809</v>
      </c>
      <c r="K56" s="38">
        <f t="shared" si="76"/>
        <v>42811</v>
      </c>
      <c r="L56" s="5"/>
    </row>
    <row r="57" spans="1:12" x14ac:dyDescent="0.25">
      <c r="A57" s="67" t="str">
        <f>harm_real__wg_zadań_i_wydatków!A78</f>
        <v>9.21</v>
      </c>
      <c r="B57" s="4" t="str">
        <f>harm_real__wg_zadań_i_wydatków!B78</f>
        <v>Licencje MULTISIM</v>
      </c>
      <c r="C57" s="98">
        <v>8000</v>
      </c>
      <c r="D57" s="5"/>
      <c r="E57" s="94"/>
      <c r="F57" s="39">
        <v>42794</v>
      </c>
      <c r="G57" s="38">
        <f t="shared" si="72"/>
        <v>42801</v>
      </c>
      <c r="H57" s="38">
        <f t="shared" si="73"/>
        <v>42802</v>
      </c>
      <c r="I57" s="38">
        <f t="shared" si="74"/>
        <v>42802</v>
      </c>
      <c r="J57" s="38">
        <f t="shared" si="75"/>
        <v>42809</v>
      </c>
      <c r="K57" s="38">
        <f t="shared" si="76"/>
        <v>42811</v>
      </c>
      <c r="L57" s="5"/>
    </row>
    <row r="58" spans="1:12" x14ac:dyDescent="0.25">
      <c r="A58" s="67" t="str">
        <f>harm_real__wg_zadań_i_wydatków!A79</f>
        <v>9.22</v>
      </c>
      <c r="B58" s="4" t="str">
        <f>harm_real__wg_zadań_i_wydatków!B79</f>
        <v>Drukarka 3D + oprogramowanie</v>
      </c>
      <c r="C58" s="98">
        <v>8800</v>
      </c>
      <c r="D58" s="5"/>
      <c r="E58" s="94"/>
      <c r="F58" s="39">
        <v>42794</v>
      </c>
      <c r="G58" s="38">
        <f t="shared" si="72"/>
        <v>42801</v>
      </c>
      <c r="H58" s="38">
        <f t="shared" si="73"/>
        <v>42802</v>
      </c>
      <c r="I58" s="38">
        <f t="shared" si="74"/>
        <v>42802</v>
      </c>
      <c r="J58" s="38">
        <f t="shared" si="75"/>
        <v>42809</v>
      </c>
      <c r="K58" s="38">
        <f t="shared" si="76"/>
        <v>42811</v>
      </c>
      <c r="L58" s="5"/>
    </row>
    <row r="61" spans="1:12" x14ac:dyDescent="0.25">
      <c r="A61" s="22"/>
      <c r="B61" s="22"/>
      <c r="C61" s="99"/>
    </row>
    <row r="62" spans="1:12" x14ac:dyDescent="0.25">
      <c r="A62" s="22"/>
      <c r="B62" s="22"/>
    </row>
    <row r="63" spans="1:12" x14ac:dyDescent="0.25">
      <c r="A63" s="22"/>
      <c r="B63" s="22"/>
    </row>
    <row r="64" spans="1:12" x14ac:dyDescent="0.25">
      <c r="A64" s="22"/>
      <c r="B64" s="22"/>
    </row>
    <row r="65" spans="1:2" x14ac:dyDescent="0.25">
      <c r="A65" s="22"/>
      <c r="B65" s="22"/>
    </row>
  </sheetData>
  <pageMargins left="0.7" right="0.7" top="0.3" bottom="0.3" header="0.3" footer="0.3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harm_real__wg_zadań</vt:lpstr>
      <vt:lpstr>harm_real__wg_zadań_i_wydatków</vt:lpstr>
      <vt:lpstr>terminarz - publikacja zamówień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MS-Z</dc:creator>
  <cp:lastModifiedBy>Nauczyciel</cp:lastModifiedBy>
  <cp:revision>0</cp:revision>
  <dcterms:created xsi:type="dcterms:W3CDTF">2017-02-13T08:36:49Z</dcterms:created>
  <dcterms:modified xsi:type="dcterms:W3CDTF">2017-03-22T11:20:04Z</dcterms:modified>
  <dc:language>pl-PL</dc:language>
</cp:coreProperties>
</file>